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676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50" i="1" l="1"/>
  <c r="K48" i="1"/>
  <c r="J48" i="1"/>
  <c r="I48" i="1"/>
  <c r="G48" i="1"/>
  <c r="F48" i="1"/>
  <c r="K47" i="1"/>
  <c r="J47" i="1"/>
  <c r="I47" i="1"/>
  <c r="G47" i="1"/>
  <c r="E47" i="1"/>
  <c r="K46" i="1"/>
  <c r="I46" i="1"/>
  <c r="K45" i="1"/>
  <c r="J45" i="1"/>
  <c r="I45" i="1"/>
  <c r="G45" i="1"/>
  <c r="E45" i="1"/>
  <c r="J44" i="1"/>
  <c r="K43" i="1"/>
  <c r="J43" i="1"/>
  <c r="I43" i="1"/>
  <c r="G43" i="1"/>
  <c r="F43" i="1"/>
  <c r="E43" i="1"/>
  <c r="K42" i="1"/>
  <c r="J42" i="1"/>
  <c r="I42" i="1"/>
  <c r="G42" i="1"/>
  <c r="K41" i="1"/>
  <c r="J41" i="1"/>
  <c r="I41" i="1"/>
  <c r="G41" i="1"/>
  <c r="E41" i="1"/>
  <c r="K40" i="1"/>
  <c r="J40" i="1"/>
  <c r="I40" i="1"/>
  <c r="G40" i="1"/>
  <c r="F40" i="1"/>
  <c r="E40" i="1"/>
  <c r="K39" i="1"/>
  <c r="J39" i="1"/>
  <c r="I39" i="1"/>
  <c r="E39" i="1"/>
  <c r="K38" i="1"/>
  <c r="J38" i="1"/>
  <c r="I38" i="1"/>
  <c r="G38" i="1"/>
  <c r="F38" i="1"/>
  <c r="E38" i="1"/>
  <c r="K37" i="1"/>
  <c r="J37" i="1"/>
  <c r="I37" i="1"/>
  <c r="G37" i="1"/>
  <c r="F37" i="1"/>
  <c r="E37" i="1"/>
  <c r="K36" i="1"/>
  <c r="J36" i="1"/>
  <c r="I36" i="1"/>
  <c r="E36" i="1"/>
  <c r="J35" i="1"/>
  <c r="E35" i="1"/>
  <c r="K34" i="1"/>
  <c r="J34" i="1"/>
  <c r="I34" i="1"/>
  <c r="G34" i="1"/>
  <c r="E34" i="1"/>
  <c r="K33" i="1"/>
  <c r="J33" i="1"/>
  <c r="I33" i="1"/>
  <c r="G33" i="1"/>
  <c r="E33" i="1"/>
  <c r="J32" i="1"/>
  <c r="G32" i="1"/>
  <c r="K31" i="1"/>
  <c r="J31" i="1"/>
  <c r="I31" i="1"/>
  <c r="K30" i="1"/>
  <c r="J30" i="1"/>
  <c r="I30" i="1"/>
  <c r="G30" i="1"/>
  <c r="F30" i="1"/>
  <c r="E30" i="1"/>
  <c r="J29" i="1"/>
  <c r="K28" i="1"/>
  <c r="J28" i="1"/>
  <c r="I28" i="1"/>
  <c r="G28" i="1"/>
  <c r="E28" i="1"/>
  <c r="K27" i="1"/>
  <c r="J27" i="1"/>
  <c r="I27" i="1"/>
  <c r="G27" i="1"/>
  <c r="J26" i="1"/>
  <c r="G26" i="1"/>
  <c r="K24" i="1"/>
  <c r="J24" i="1"/>
  <c r="I24" i="1"/>
  <c r="G24" i="1"/>
  <c r="F24" i="1"/>
  <c r="E24" i="1"/>
  <c r="K23" i="1"/>
  <c r="J23" i="1"/>
  <c r="I23" i="1"/>
  <c r="K22" i="1"/>
  <c r="J22" i="1"/>
  <c r="I22" i="1"/>
  <c r="G22" i="1"/>
  <c r="F22" i="1"/>
  <c r="E22" i="1"/>
  <c r="K21" i="1"/>
  <c r="J21" i="1"/>
  <c r="I21" i="1"/>
  <c r="G21" i="1"/>
  <c r="F21" i="1"/>
  <c r="E21" i="1"/>
  <c r="K20" i="1"/>
  <c r="J20" i="1"/>
  <c r="I20" i="1"/>
  <c r="G20" i="1"/>
  <c r="K19" i="1"/>
  <c r="J19" i="1"/>
  <c r="I19" i="1"/>
  <c r="G19" i="1"/>
  <c r="F19" i="1"/>
  <c r="E19" i="1"/>
  <c r="K18" i="1"/>
  <c r="J18" i="1"/>
  <c r="I18" i="1"/>
  <c r="G18" i="1"/>
  <c r="K17" i="1"/>
  <c r="J17" i="1"/>
  <c r="I17" i="1"/>
  <c r="G17" i="1"/>
  <c r="E17" i="1"/>
  <c r="K16" i="1"/>
  <c r="J16" i="1"/>
  <c r="I16" i="1"/>
  <c r="G16" i="1"/>
  <c r="F16" i="1"/>
  <c r="E16" i="1"/>
  <c r="K15" i="1"/>
  <c r="J15" i="1"/>
  <c r="I15" i="1"/>
  <c r="G15" i="1"/>
  <c r="E15" i="1"/>
  <c r="K14" i="1"/>
  <c r="J14" i="1"/>
  <c r="I14" i="1"/>
  <c r="G14" i="1"/>
  <c r="F14" i="1"/>
  <c r="E14" i="1"/>
  <c r="K13" i="1"/>
  <c r="J13" i="1"/>
  <c r="I13" i="1"/>
  <c r="G13" i="1"/>
  <c r="K12" i="1"/>
  <c r="J12" i="1"/>
  <c r="I12" i="1"/>
  <c r="G12" i="1"/>
  <c r="E12" i="1"/>
  <c r="K11" i="1"/>
  <c r="J11" i="1"/>
  <c r="I11" i="1"/>
  <c r="G11" i="1"/>
  <c r="F11" i="1"/>
  <c r="K10" i="1"/>
  <c r="J10" i="1"/>
  <c r="I10" i="1"/>
  <c r="G10" i="1"/>
  <c r="F10" i="1"/>
  <c r="K9" i="1"/>
  <c r="J9" i="1"/>
  <c r="I9" i="1"/>
  <c r="G9" i="1"/>
  <c r="F9" i="1"/>
  <c r="E9" i="1"/>
  <c r="K8" i="1"/>
  <c r="J8" i="1"/>
  <c r="I8" i="1"/>
  <c r="G8" i="1"/>
  <c r="F8" i="1"/>
  <c r="E8" i="1"/>
  <c r="K7" i="1"/>
  <c r="J7" i="1"/>
  <c r="I7" i="1"/>
  <c r="G7" i="1"/>
  <c r="E7" i="1"/>
  <c r="K6" i="1"/>
  <c r="K50" i="1" s="1"/>
  <c r="J6" i="1"/>
  <c r="I6" i="1"/>
  <c r="I50" i="1" s="1"/>
  <c r="G6" i="1"/>
  <c r="F6" i="1"/>
  <c r="F50" i="1" s="1"/>
  <c r="E6" i="1"/>
  <c r="E50" i="1" l="1"/>
  <c r="G50" i="1"/>
  <c r="J50" i="1"/>
</calcChain>
</file>

<file path=xl/comments1.xml><?xml version="1.0" encoding="utf-8"?>
<comments xmlns="http://schemas.openxmlformats.org/spreadsheetml/2006/main">
  <authors>
    <author>Eugene Mostofi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Emailed Katie and Jim Fry to cofirm CFDA number
</t>
        </r>
      </text>
    </comment>
    <comment ref="A26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no cfda # found
</t>
        </r>
      </text>
    </comment>
  </commentList>
</comments>
</file>

<file path=xl/sharedStrings.xml><?xml version="1.0" encoding="utf-8"?>
<sst xmlns="http://schemas.openxmlformats.org/spreadsheetml/2006/main" count="136" uniqueCount="105">
  <si>
    <t>NORTHWEST PORTLAND AREA INDIAN HEALTH BOARD</t>
  </si>
  <si>
    <t>Schedule of Expenditure of Federal Awards</t>
  </si>
  <si>
    <t>PY</t>
  </si>
  <si>
    <t>Cash</t>
  </si>
  <si>
    <t>Current</t>
  </si>
  <si>
    <t>Award</t>
  </si>
  <si>
    <t>Grant#</t>
  </si>
  <si>
    <t>Agency</t>
  </si>
  <si>
    <t>CFDA</t>
  </si>
  <si>
    <t>Title</t>
  </si>
  <si>
    <t>Receivable</t>
  </si>
  <si>
    <t>Awards</t>
  </si>
  <si>
    <t>Expended</t>
  </si>
  <si>
    <t>Received</t>
  </si>
  <si>
    <t>Balance</t>
  </si>
  <si>
    <t>U.S. DHHS</t>
  </si>
  <si>
    <t>1200 acct</t>
  </si>
  <si>
    <t>HHS-IHS 10-01-08-9/30/09</t>
  </si>
  <si>
    <t>93-228</t>
  </si>
  <si>
    <t>Health Management Development Program</t>
  </si>
  <si>
    <t>HHS-NIH</t>
  </si>
  <si>
    <t>93-718</t>
  </si>
  <si>
    <t>Meaningful Use</t>
  </si>
  <si>
    <t>HHS-IHS</t>
  </si>
  <si>
    <t>93-231</t>
  </si>
  <si>
    <t>Epidemiology Center</t>
  </si>
  <si>
    <t>HHS-IHS 6-1-2001 to 9-30-09</t>
  </si>
  <si>
    <t>93-237</t>
  </si>
  <si>
    <t>Special Diabetes Program for Indians</t>
  </si>
  <si>
    <t>112-05</t>
  </si>
  <si>
    <t>NARCH 5</t>
  </si>
  <si>
    <t>112-06</t>
  </si>
  <si>
    <t>93-232</t>
  </si>
  <si>
    <t>NARCH 6</t>
  </si>
  <si>
    <t>114-14</t>
  </si>
  <si>
    <t>93-933</t>
  </si>
  <si>
    <t>NARCH 7</t>
  </si>
  <si>
    <t>118-00-15</t>
  </si>
  <si>
    <t>SAMHSA</t>
  </si>
  <si>
    <t>93-243</t>
  </si>
  <si>
    <t>Reaching Out Involves Everyone</t>
  </si>
  <si>
    <t>HHS-CDC</t>
  </si>
  <si>
    <t>93-283</t>
  </si>
  <si>
    <t>Nat'l Cancer Prevention and Control</t>
  </si>
  <si>
    <t>ASTHO-CDC Consortium</t>
  </si>
  <si>
    <t>HHS-I H S</t>
  </si>
  <si>
    <t>93-284</t>
  </si>
  <si>
    <t>Inury Prevention program</t>
  </si>
  <si>
    <t>AHRQ</t>
  </si>
  <si>
    <t>93-715</t>
  </si>
  <si>
    <t>IDEA</t>
  </si>
  <si>
    <t>93-399</t>
  </si>
  <si>
    <t>NW Tribal Cancer Navigator</t>
  </si>
  <si>
    <t>93-307</t>
  </si>
  <si>
    <t>Child Safety Seat Intervention</t>
  </si>
  <si>
    <t>HHS</t>
  </si>
  <si>
    <t>ITCM/National Native Network</t>
  </si>
  <si>
    <t>93-104</t>
  </si>
  <si>
    <t>93-507</t>
  </si>
  <si>
    <t>Public Health Infrastructure</t>
  </si>
  <si>
    <t>CMS TTAG AI/AN</t>
  </si>
  <si>
    <t>HHS-OMH</t>
  </si>
  <si>
    <t>93-137</t>
  </si>
  <si>
    <t>IDEA- (OMH)</t>
  </si>
  <si>
    <t>State &amp; Pass Through Funds</t>
  </si>
  <si>
    <t>WA</t>
  </si>
  <si>
    <t>Attorney General of Washington-Restricted Medical Cy Pres Grant</t>
  </si>
  <si>
    <t>OR</t>
  </si>
  <si>
    <t>93-889</t>
  </si>
  <si>
    <t>Health Security Preparedness &amp; Response Program (HSPR)</t>
  </si>
  <si>
    <t>93-070 &amp; 93-283</t>
  </si>
  <si>
    <t>TROCD</t>
  </si>
  <si>
    <t>93-069</t>
  </si>
  <si>
    <t>OR DHS H1N1</t>
  </si>
  <si>
    <t>HHS-UW-NWCPHP</t>
  </si>
  <si>
    <t>93-003</t>
  </si>
  <si>
    <t>U of W  Bio-Terrorism</t>
  </si>
  <si>
    <t>93-249</t>
  </si>
  <si>
    <t>CRC Toolkit</t>
  </si>
  <si>
    <t>CDC-Washington</t>
  </si>
  <si>
    <t>Integrating CRC Screening</t>
  </si>
  <si>
    <t>Private</t>
  </si>
  <si>
    <t>Empowering native Youth policy</t>
  </si>
  <si>
    <t>Sexual Assault Task Force</t>
  </si>
  <si>
    <t>93-393</t>
  </si>
  <si>
    <t>FHCRC- Multi-State Cancer Study</t>
  </si>
  <si>
    <t>HEITECH</t>
  </si>
  <si>
    <t>93-135</t>
  </si>
  <si>
    <t>Texas it's your game</t>
  </si>
  <si>
    <t>93-092</t>
  </si>
  <si>
    <t>ACA Tribal Personal Resp. Teen Pregnancey Prevention</t>
  </si>
  <si>
    <t>93-910</t>
  </si>
  <si>
    <t>OHSU HEY</t>
  </si>
  <si>
    <t>93-525</t>
  </si>
  <si>
    <t>Oregon Health Ins. Exchange</t>
  </si>
  <si>
    <t>Spirit of Eagles</t>
  </si>
  <si>
    <t>NW Health Foundation</t>
  </si>
  <si>
    <t>Tribal Org ACA Toolkit</t>
  </si>
  <si>
    <t>AIHC-ACA</t>
  </si>
  <si>
    <t>Am indian Health Commission-Wa</t>
  </si>
  <si>
    <t>Cow Creek Health &amp; Wellness Center</t>
  </si>
  <si>
    <t>93-145</t>
  </si>
  <si>
    <t>AIDS education and Training</t>
  </si>
  <si>
    <t>TOTAL</t>
  </si>
  <si>
    <t>Encumbrances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</si>
</sst>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Tahoma"/>
      <family val="2"/>
    </font>
    <font>
      <sz val="8"/>
      <color theme="0"/>
      <name val="Tahoma"/>
      <family val="2"/>
    </font>
    <font>
      <sz val="8"/>
      <color rgb="FF9C0006"/>
      <name val="Tahoma"/>
      <family val="2"/>
    </font>
    <font>
      <b/>
      <sz val="8"/>
      <color rgb="FFFA7D00"/>
      <name val="Tahoma"/>
      <family val="2"/>
    </font>
    <font>
      <b/>
      <sz val="8"/>
      <color theme="0"/>
      <name val="Tahoma"/>
      <family val="2"/>
    </font>
    <font>
      <i/>
      <sz val="8"/>
      <color rgb="FF7F7F7F"/>
      <name val="Tahoma"/>
      <family val="2"/>
    </font>
    <font>
      <sz val="8"/>
      <color rgb="FF006100"/>
      <name val="Tahoma"/>
      <family val="2"/>
    </font>
    <font>
      <b/>
      <sz val="8"/>
      <color theme="3"/>
      <name val="Tahoma"/>
      <family val="2"/>
    </font>
    <font>
      <sz val="8"/>
      <color rgb="FF3F3F76"/>
      <name val="Tahoma"/>
      <family val="2"/>
    </font>
    <font>
      <sz val="8"/>
      <color rgb="FFFA7D00"/>
      <name val="Tahoma"/>
      <family val="2"/>
    </font>
    <font>
      <sz val="8"/>
      <color rgb="FF9C6500"/>
      <name val="Tahoma"/>
      <family val="2"/>
    </font>
    <font>
      <b/>
      <sz val="8"/>
      <color rgb="FF3F3F3F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50">
    <xf numFmtId="0" fontId="0" fillId="0" borderId="0"/>
    <xf numFmtId="0" fontId="5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1" applyNumberFormat="0" applyFill="0" applyAlignment="0" applyProtection="0"/>
    <xf numFmtId="0" fontId="12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7" fillId="3" borderId="0" applyNumberFormat="0" applyBorder="0" applyAlignment="0" applyProtection="0"/>
    <xf numFmtId="0" fontId="15" fillId="4" borderId="0" applyNumberFormat="0" applyBorder="0" applyAlignment="0" applyProtection="0"/>
    <xf numFmtId="0" fontId="13" fillId="5" borderId="4" applyNumberFormat="0" applyAlignment="0" applyProtection="0"/>
    <xf numFmtId="0" fontId="16" fillId="6" borderId="5" applyNumberFormat="0" applyAlignment="0" applyProtection="0"/>
    <xf numFmtId="0" fontId="8" fillId="6" borderId="4" applyNumberFormat="0" applyAlignment="0" applyProtection="0"/>
    <xf numFmtId="0" fontId="14" fillId="0" borderId="6" applyNumberFormat="0" applyFill="0" applyAlignment="0" applyProtection="0"/>
    <xf numFmtId="0" fontId="9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0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32" borderId="0" applyNumberFormat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left"/>
    </xf>
    <xf numFmtId="40" fontId="1" fillId="0" borderId="0" xfId="0" applyNumberFormat="1" applyFont="1"/>
    <xf numFmtId="3" fontId="1" fillId="0" borderId="0" xfId="0" applyNumberFormat="1" applyFont="1"/>
    <xf numFmtId="43" fontId="1" fillId="0" borderId="0" xfId="0" applyNumberFormat="1" applyFont="1"/>
    <xf numFmtId="43" fontId="1" fillId="0" borderId="0" xfId="0" applyNumberFormat="1" applyFont="1" applyFill="1"/>
    <xf numFmtId="0" fontId="1" fillId="0" borderId="0" xfId="0" applyFont="1" applyAlignment="1">
      <alignment horizontal="center"/>
    </xf>
    <xf numFmtId="14" fontId="2" fillId="33" borderId="10" xfId="0" applyNumberFormat="1" applyFont="1" applyFill="1" applyBorder="1" applyAlignment="1">
      <alignment horizontal="left"/>
    </xf>
    <xf numFmtId="14" fontId="2" fillId="0" borderId="10" xfId="0" applyNumberFormat="1" applyFont="1" applyBorder="1" applyAlignment="1">
      <alignment horizontal="left"/>
    </xf>
    <xf numFmtId="14" fontId="2" fillId="0" borderId="10" xfId="0" applyNumberFormat="1" applyFont="1" applyBorder="1" applyAlignment="1"/>
    <xf numFmtId="40" fontId="1" fillId="0" borderId="0" xfId="0" applyNumberFormat="1" applyFont="1" applyAlignment="1">
      <alignment horizontal="center"/>
    </xf>
    <xf numFmtId="3" fontId="1" fillId="0" borderId="0" xfId="0" applyNumberFormat="1" applyFont="1" applyFill="1" applyAlignment="1"/>
    <xf numFmtId="43" fontId="1" fillId="0" borderId="0" xfId="0" applyNumberFormat="1" applyFont="1" applyFill="1" applyAlignment="1"/>
    <xf numFmtId="43" fontId="1" fillId="0" borderId="0" xfId="0" applyNumberFormat="1" applyFont="1" applyFill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40" fontId="1" fillId="0" borderId="11" xfId="0" applyNumberFormat="1" applyFont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43" fontId="1" fillId="0" borderId="1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40" fontId="1" fillId="0" borderId="0" xfId="0" applyNumberFormat="1" applyFont="1" applyBorder="1"/>
    <xf numFmtId="3" fontId="1" fillId="0" borderId="0" xfId="0" applyNumberFormat="1" applyFont="1" applyFill="1" applyBorder="1"/>
    <xf numFmtId="43" fontId="1" fillId="0" borderId="0" xfId="0" applyNumberFormat="1" applyFont="1" applyFill="1" applyBorder="1"/>
    <xf numFmtId="43" fontId="1" fillId="0" borderId="0" xfId="0" quotePrefix="1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/>
    <xf numFmtId="40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43" fontId="2" fillId="0" borderId="0" xfId="0" applyNumberFormat="1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4" borderId="0" xfId="0" applyFont="1" applyFill="1" applyAlignment="1">
      <alignment horizontal="center"/>
    </xf>
    <xf numFmtId="0" fontId="1" fillId="34" borderId="0" xfId="0" applyFont="1" applyFill="1"/>
    <xf numFmtId="40" fontId="1" fillId="34" borderId="0" xfId="0" applyNumberFormat="1" applyFont="1" applyFill="1"/>
    <xf numFmtId="3" fontId="1" fillId="34" borderId="0" xfId="0" applyNumberFormat="1" applyFont="1" applyFill="1"/>
    <xf numFmtId="43" fontId="1" fillId="34" borderId="0" xfId="0" applyNumberFormat="1" applyFont="1" applyFill="1"/>
    <xf numFmtId="0" fontId="1" fillId="34" borderId="0" xfId="0" applyFont="1" applyFill="1" applyAlignment="1">
      <alignment horizontal="left"/>
    </xf>
    <xf numFmtId="40" fontId="1" fillId="0" borderId="0" xfId="0" applyNumberFormat="1" applyFont="1" applyFill="1" applyBorder="1"/>
    <xf numFmtId="40" fontId="1" fillId="34" borderId="0" xfId="0" applyNumberFormat="1" applyFont="1" applyFill="1" applyBorder="1"/>
    <xf numFmtId="3" fontId="1" fillId="34" borderId="0" xfId="0" applyNumberFormat="1" applyFont="1" applyFill="1" applyBorder="1"/>
    <xf numFmtId="43" fontId="1" fillId="34" borderId="0" xfId="0" applyNumberFormat="1" applyFont="1" applyFill="1" applyBorder="1"/>
    <xf numFmtId="43" fontId="1" fillId="0" borderId="12" xfId="0" applyNumberFormat="1" applyFont="1" applyFill="1" applyBorder="1"/>
  </cellXfs>
  <cellStyles count="50">
    <cellStyle name="20% - Accent1 2" xfId="25"/>
    <cellStyle name="20% - Accent2 2" xfId="29"/>
    <cellStyle name="20% - Accent3 2" xfId="33"/>
    <cellStyle name="20% - Accent4 2" xfId="37"/>
    <cellStyle name="20% - Accent5 2" xfId="41"/>
    <cellStyle name="20% - Accent6 2" xfId="45"/>
    <cellStyle name="40% - Accent1 2" xfId="26"/>
    <cellStyle name="40% - Accent2 2" xfId="30"/>
    <cellStyle name="40% - Accent3 2" xfId="34"/>
    <cellStyle name="40% - Accent4 2" xfId="38"/>
    <cellStyle name="40% - Accent5 2" xfId="42"/>
    <cellStyle name="40% - Accent6 2" xfId="46"/>
    <cellStyle name="60% - Accent1 2" xfId="27"/>
    <cellStyle name="60% - Accent2 2" xfId="31"/>
    <cellStyle name="60% - Accent3 2" xfId="35"/>
    <cellStyle name="60% - Accent4 2" xfId="39"/>
    <cellStyle name="60% - Accent5 2" xfId="43"/>
    <cellStyle name="60% - Accent6 2" xfId="47"/>
    <cellStyle name="Accent1 2" xfId="24"/>
    <cellStyle name="Accent2 2" xfId="28"/>
    <cellStyle name="Accent3 2" xfId="32"/>
    <cellStyle name="Accent4 2" xfId="36"/>
    <cellStyle name="Accent5 2" xfId="40"/>
    <cellStyle name="Accent6 2" xfId="44"/>
    <cellStyle name="Bad 2" xfId="13"/>
    <cellStyle name="Calculation 2" xfId="17"/>
    <cellStyle name="Check Cell 2" xfId="19"/>
    <cellStyle name="Comma [0] 2" xfId="3"/>
    <cellStyle name="Comma 2" xfId="2"/>
    <cellStyle name="Comma 3" xfId="48"/>
    <cellStyle name="Currency [0] 2" xfId="5"/>
    <cellStyle name="Currency 2" xfId="4"/>
    <cellStyle name="Currency 3" xfId="49"/>
    <cellStyle name="Explanatory Text 2" xfId="22"/>
    <cellStyle name="Good 2" xfId="12"/>
    <cellStyle name="Heading 1 2" xfId="8"/>
    <cellStyle name="Heading 2 2" xfId="9"/>
    <cellStyle name="Heading 3 2" xfId="10"/>
    <cellStyle name="Heading 4 2" xfId="11"/>
    <cellStyle name="Input 2" xfId="15"/>
    <cellStyle name="Linked Cell 2" xfId="18"/>
    <cellStyle name="Neutral 2" xfId="14"/>
    <cellStyle name="Normal" xfId="0" builtinId="0"/>
    <cellStyle name="Normal 2" xfId="1"/>
    <cellStyle name="Note 2" xfId="21"/>
    <cellStyle name="Output 2" xfId="16"/>
    <cellStyle name="Percent 2" xfId="6"/>
    <cellStyle name="Title 2" xfId="7"/>
    <cellStyle name="Total 2" xfId="23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gene/Grant%20History/Grant%20history%20FY%202014/Grant%20History-September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09-30-2014"/>
      <sheetName val="All Grants 09-30-2014"/>
      <sheetName val="Cash Receipts 09-30-2014"/>
      <sheetName val="14 Summary"/>
      <sheetName val="FFR-dpm"/>
      <sheetName val="100"/>
      <sheetName val="109"/>
      <sheetName val="110"/>
      <sheetName val="111"/>
      <sheetName val="112-03"/>
      <sheetName val="112-04"/>
      <sheetName val="112-05"/>
      <sheetName val="112-06"/>
      <sheetName val="114-00"/>
      <sheetName val="117-00-15"/>
      <sheetName val="118-00-15"/>
      <sheetName val="120"/>
      <sheetName val="122"/>
      <sheetName val="128"/>
      <sheetName val="135"/>
      <sheetName val="138"/>
      <sheetName val="142"/>
      <sheetName val="149"/>
      <sheetName val="151"/>
      <sheetName val="152"/>
      <sheetName val="153"/>
      <sheetName val="162"/>
      <sheetName val="211"/>
      <sheetName val="216"/>
      <sheetName val="250"/>
      <sheetName val="306"/>
      <sheetName val="331"/>
      <sheetName val="917"/>
      <sheetName val="921"/>
      <sheetName val="923"/>
      <sheetName val="927"/>
      <sheetName val="929"/>
      <sheetName val="930"/>
      <sheetName val="931"/>
      <sheetName val="932"/>
      <sheetName val="933"/>
      <sheetName val="934"/>
      <sheetName val="935"/>
      <sheetName val="638 detail"/>
      <sheetName val="400"/>
      <sheetName val="103"/>
      <sheetName val="125"/>
      <sheetName val="131"/>
      <sheetName val="141"/>
      <sheetName val="148"/>
      <sheetName val="202"/>
      <sheetName val="206"/>
      <sheetName val="207"/>
      <sheetName val="209"/>
      <sheetName val="210"/>
      <sheetName val="212"/>
      <sheetName val="308"/>
      <sheetName val="330"/>
      <sheetName val="907-03"/>
      <sheetName val="909"/>
      <sheetName val="910"/>
      <sheetName val="912"/>
      <sheetName val="913"/>
      <sheetName val="915"/>
      <sheetName val="916"/>
      <sheetName val="918"/>
      <sheetName val="919"/>
      <sheetName val="920"/>
      <sheetName val="922"/>
      <sheetName val="924"/>
      <sheetName val="925"/>
      <sheetName val="926"/>
      <sheetName val="928"/>
      <sheetName val="208"/>
      <sheetName val="Sheet2"/>
    </sheetNames>
    <sheetDataSet>
      <sheetData sheetId="0"/>
      <sheetData sheetId="1"/>
      <sheetData sheetId="2"/>
      <sheetData sheetId="3"/>
      <sheetData sheetId="4"/>
      <sheetData sheetId="5">
        <row r="25">
          <cell r="E25">
            <v>-2713581.16</v>
          </cell>
          <cell r="F25">
            <v>1737425</v>
          </cell>
          <cell r="I25">
            <v>2696174.57</v>
          </cell>
          <cell r="J25">
            <v>-1909362.2899999998</v>
          </cell>
          <cell r="K25">
            <v>-1940542.1500000001</v>
          </cell>
        </row>
        <row r="26">
          <cell r="L26">
            <v>2145673.0999999978</v>
          </cell>
        </row>
      </sheetData>
      <sheetData sheetId="6">
        <row r="9">
          <cell r="K9">
            <v>55882.450000000041</v>
          </cell>
        </row>
        <row r="10">
          <cell r="I10">
            <v>38868.36</v>
          </cell>
          <cell r="J10">
            <v>-89295.24</v>
          </cell>
          <cell r="K10">
            <v>5455.5700000000361</v>
          </cell>
          <cell r="L10">
            <v>-10621.829999999994</v>
          </cell>
        </row>
      </sheetData>
      <sheetData sheetId="7">
        <row r="25">
          <cell r="K25">
            <v>151896.93</v>
          </cell>
        </row>
        <row r="26">
          <cell r="F26">
            <v>573600</v>
          </cell>
          <cell r="I26">
            <v>673252.03</v>
          </cell>
          <cell r="J26">
            <v>-1230996.1200000001</v>
          </cell>
          <cell r="K26">
            <v>-405847.16000000015</v>
          </cell>
          <cell r="L26">
            <v>180033.00000000012</v>
          </cell>
        </row>
      </sheetData>
      <sheetData sheetId="8">
        <row r="20">
          <cell r="K20">
            <v>99017.09</v>
          </cell>
        </row>
        <row r="21">
          <cell r="F21">
            <v>256727</v>
          </cell>
          <cell r="I21">
            <v>267419.7</v>
          </cell>
          <cell r="J21">
            <v>-360858.49</v>
          </cell>
          <cell r="K21">
            <v>5578.3000000000466</v>
          </cell>
          <cell r="L21">
            <v>61648.239999999932</v>
          </cell>
        </row>
      </sheetData>
      <sheetData sheetId="9"/>
      <sheetData sheetId="10"/>
      <sheetData sheetId="11">
        <row r="11">
          <cell r="F11">
            <v>631000</v>
          </cell>
          <cell r="L11">
            <v>790311.47000000009</v>
          </cell>
        </row>
        <row r="12">
          <cell r="I12">
            <v>558083.68999999994</v>
          </cell>
          <cell r="J12">
            <v>-590571.35</v>
          </cell>
          <cell r="K12">
            <v>-51184.950000000033</v>
          </cell>
        </row>
      </sheetData>
      <sheetData sheetId="12">
        <row r="10">
          <cell r="L10">
            <v>250867.06999999995</v>
          </cell>
        </row>
        <row r="11">
          <cell r="F11">
            <v>570158</v>
          </cell>
          <cell r="I11">
            <v>756805.45000000007</v>
          </cell>
          <cell r="J11">
            <v>-693604.86</v>
          </cell>
          <cell r="K11">
            <v>180846.62000000011</v>
          </cell>
        </row>
      </sheetData>
      <sheetData sheetId="13">
        <row r="6">
          <cell r="K6">
            <v>0</v>
          </cell>
          <cell r="L6">
            <v>689571</v>
          </cell>
        </row>
        <row r="8">
          <cell r="I8">
            <v>234677.63</v>
          </cell>
          <cell r="K8">
            <v>-640353.53</v>
          </cell>
        </row>
      </sheetData>
      <sheetData sheetId="14"/>
      <sheetData sheetId="15">
        <row r="6">
          <cell r="I6">
            <v>33975</v>
          </cell>
          <cell r="K6">
            <v>33975</v>
          </cell>
          <cell r="L6">
            <v>702025</v>
          </cell>
        </row>
      </sheetData>
      <sheetData sheetId="16"/>
      <sheetData sheetId="17">
        <row r="26">
          <cell r="F26">
            <v>289295</v>
          </cell>
        </row>
        <row r="27">
          <cell r="E27">
            <v>96134.140000000014</v>
          </cell>
          <cell r="I27">
            <v>255122.41999999998</v>
          </cell>
          <cell r="J27">
            <v>-208437.37</v>
          </cell>
        </row>
        <row r="28">
          <cell r="I28">
            <v>42622.28</v>
          </cell>
          <cell r="K28">
            <v>28755.450000000012</v>
          </cell>
        </row>
        <row r="29">
          <cell r="L29">
            <v>257377.72</v>
          </cell>
        </row>
      </sheetData>
      <sheetData sheetId="18">
        <row r="10">
          <cell r="E10">
            <v>-44528.04</v>
          </cell>
          <cell r="I10">
            <v>10711.39</v>
          </cell>
          <cell r="K10">
            <v>-33816.65</v>
          </cell>
          <cell r="L10">
            <v>39930.649999999987</v>
          </cell>
        </row>
      </sheetData>
      <sheetData sheetId="19">
        <row r="12">
          <cell r="F12">
            <v>61750</v>
          </cell>
          <cell r="K12">
            <v>-57550.6</v>
          </cell>
        </row>
        <row r="13">
          <cell r="I13">
            <v>67437.52</v>
          </cell>
          <cell r="J13">
            <v>-25139.75</v>
          </cell>
        </row>
        <row r="14">
          <cell r="K14">
            <v>-9310.2599999999948</v>
          </cell>
        </row>
        <row r="16">
          <cell r="L16">
            <v>54935.409999999974</v>
          </cell>
        </row>
      </sheetData>
      <sheetData sheetId="20">
        <row r="10">
          <cell r="E10">
            <v>169593</v>
          </cell>
          <cell r="J10">
            <v>-282532.19</v>
          </cell>
          <cell r="K10">
            <v>-112939.19</v>
          </cell>
        </row>
        <row r="12">
          <cell r="L12">
            <v>54519.550000000047</v>
          </cell>
        </row>
      </sheetData>
      <sheetData sheetId="21">
        <row r="17">
          <cell r="K17">
            <v>25310.140000000014</v>
          </cell>
          <cell r="L17">
            <v>289660.35999999981</v>
          </cell>
        </row>
        <row r="18">
          <cell r="I18">
            <v>209963.06</v>
          </cell>
        </row>
        <row r="19">
          <cell r="I19">
            <v>35300.57</v>
          </cell>
          <cell r="J19">
            <v>-269076.84999999998</v>
          </cell>
        </row>
        <row r="21">
          <cell r="K21">
            <v>1496.9199999999255</v>
          </cell>
          <cell r="L21">
            <v>44396.729999999981</v>
          </cell>
        </row>
        <row r="52">
          <cell r="K52">
            <v>833.37999999999988</v>
          </cell>
        </row>
        <row r="53">
          <cell r="F53">
            <v>435888</v>
          </cell>
          <cell r="I53">
            <v>7697.0099999999993</v>
          </cell>
        </row>
        <row r="54">
          <cell r="I54">
            <v>394018.21</v>
          </cell>
        </row>
        <row r="55">
          <cell r="K55">
            <v>100298.12000000005</v>
          </cell>
          <cell r="L55">
            <v>591496.39999999991</v>
          </cell>
        </row>
      </sheetData>
      <sheetData sheetId="22">
        <row r="7">
          <cell r="J7">
            <v>0</v>
          </cell>
          <cell r="L7">
            <v>0</v>
          </cell>
          <cell r="M7">
            <v>60000</v>
          </cell>
        </row>
      </sheetData>
      <sheetData sheetId="23">
        <row r="11">
          <cell r="L11">
            <v>170556.67999999947</v>
          </cell>
        </row>
        <row r="12">
          <cell r="G12">
            <v>1500000</v>
          </cell>
          <cell r="J12">
            <v>1617459.71</v>
          </cell>
          <cell r="K12">
            <v>-1168230</v>
          </cell>
          <cell r="L12">
            <v>619786.38999999943</v>
          </cell>
          <cell r="M12">
            <v>32540.290000000416</v>
          </cell>
        </row>
      </sheetData>
      <sheetData sheetId="24">
        <row r="9">
          <cell r="L9">
            <v>122705.43</v>
          </cell>
        </row>
        <row r="10">
          <cell r="G10">
            <v>250000</v>
          </cell>
          <cell r="J10">
            <v>200360.88</v>
          </cell>
          <cell r="K10">
            <v>-296318.5</v>
          </cell>
          <cell r="L10">
            <v>26747.809999999998</v>
          </cell>
          <cell r="M10">
            <v>86513.919999999984</v>
          </cell>
        </row>
      </sheetData>
      <sheetData sheetId="25">
        <row r="7">
          <cell r="L7">
            <v>378.06</v>
          </cell>
          <cell r="M7">
            <v>19621.939999999999</v>
          </cell>
        </row>
      </sheetData>
      <sheetData sheetId="26">
        <row r="8">
          <cell r="K8">
            <v>80964.509999999995</v>
          </cell>
        </row>
        <row r="9">
          <cell r="F9">
            <v>190000</v>
          </cell>
          <cell r="I9">
            <v>288728.76</v>
          </cell>
          <cell r="J9">
            <v>-205447.7</v>
          </cell>
          <cell r="K9">
            <v>164245.57</v>
          </cell>
          <cell r="L9">
            <v>200306.72999999998</v>
          </cell>
        </row>
      </sheetData>
      <sheetData sheetId="27">
        <row r="8">
          <cell r="I8">
            <v>8316.52</v>
          </cell>
          <cell r="J8">
            <v>-8995.26</v>
          </cell>
          <cell r="K8">
            <v>-922.4399999999996</v>
          </cell>
          <cell r="L8">
            <v>3399.9399999999987</v>
          </cell>
        </row>
      </sheetData>
      <sheetData sheetId="28">
        <row r="10">
          <cell r="K10">
            <v>-8953.4399999999987</v>
          </cell>
          <cell r="L10">
            <v>26583.970000000008</v>
          </cell>
        </row>
        <row r="11">
          <cell r="I11">
            <v>12016.24</v>
          </cell>
          <cell r="K11">
            <v>3062.7999999999993</v>
          </cell>
        </row>
      </sheetData>
      <sheetData sheetId="29">
        <row r="8">
          <cell r="K8">
            <v>0</v>
          </cell>
        </row>
      </sheetData>
      <sheetData sheetId="30">
        <row r="18">
          <cell r="K18">
            <v>26068.010000000002</v>
          </cell>
        </row>
        <row r="19">
          <cell r="F19">
            <v>38300</v>
          </cell>
          <cell r="I19">
            <v>35243.97</v>
          </cell>
          <cell r="J19">
            <v>-73613</v>
          </cell>
          <cell r="K19">
            <v>-12301.020000000004</v>
          </cell>
          <cell r="L19">
            <v>7455.4099999999962</v>
          </cell>
        </row>
      </sheetData>
      <sheetData sheetId="31">
        <row r="8">
          <cell r="I8">
            <v>-3.86</v>
          </cell>
          <cell r="K8">
            <v>0</v>
          </cell>
        </row>
      </sheetData>
      <sheetData sheetId="32">
        <row r="8">
          <cell r="K8">
            <v>8638.0599999999977</v>
          </cell>
        </row>
        <row r="9">
          <cell r="I9">
            <v>13466.529999999999</v>
          </cell>
          <cell r="J9">
            <v>-20000</v>
          </cell>
          <cell r="K9">
            <v>2104.5899999999965</v>
          </cell>
          <cell r="L9">
            <v>948.03000000000247</v>
          </cell>
        </row>
      </sheetData>
      <sheetData sheetId="33">
        <row r="10">
          <cell r="K10">
            <v>36934.300000000017</v>
          </cell>
        </row>
        <row r="11">
          <cell r="F11">
            <v>80044</v>
          </cell>
          <cell r="I11">
            <v>44952.35</v>
          </cell>
          <cell r="J11">
            <v>-84032.82</v>
          </cell>
          <cell r="K11">
            <v>-2146.1700000000055</v>
          </cell>
          <cell r="L11">
            <v>43384.109999999993</v>
          </cell>
        </row>
      </sheetData>
      <sheetData sheetId="34">
        <row r="10">
          <cell r="K10">
            <v>59790.61</v>
          </cell>
        </row>
        <row r="11">
          <cell r="F11">
            <v>72500</v>
          </cell>
          <cell r="I11">
            <v>68616.81</v>
          </cell>
          <cell r="J11">
            <v>-99665.439999999988</v>
          </cell>
          <cell r="K11">
            <v>28741.98000000001</v>
          </cell>
          <cell r="L11">
            <v>38883.190000000017</v>
          </cell>
        </row>
      </sheetData>
      <sheetData sheetId="35">
        <row r="11">
          <cell r="E11">
            <v>-52649.33</v>
          </cell>
          <cell r="I11">
            <v>32667.24</v>
          </cell>
          <cell r="J11">
            <v>-22493.969999999998</v>
          </cell>
          <cell r="K11">
            <v>-42476.06</v>
          </cell>
        </row>
        <row r="12">
          <cell r="L12">
            <v>41257.300000000003</v>
          </cell>
        </row>
      </sheetData>
      <sheetData sheetId="36">
        <row r="9">
          <cell r="I9">
            <v>10010.43</v>
          </cell>
          <cell r="J9">
            <v>-30000</v>
          </cell>
          <cell r="K9">
            <v>-19989.57</v>
          </cell>
          <cell r="L9">
            <v>19989.57</v>
          </cell>
        </row>
      </sheetData>
      <sheetData sheetId="37">
        <row r="11">
          <cell r="K11">
            <v>-19904.62999999999</v>
          </cell>
        </row>
        <row r="12">
          <cell r="I12">
            <v>17661.05</v>
          </cell>
          <cell r="J12">
            <v>-34797</v>
          </cell>
          <cell r="K12">
            <v>-37040.58</v>
          </cell>
        </row>
        <row r="13">
          <cell r="L13">
            <v>42439.579999999987</v>
          </cell>
        </row>
      </sheetData>
      <sheetData sheetId="38">
        <row r="9">
          <cell r="K9">
            <v>0</v>
          </cell>
        </row>
      </sheetData>
      <sheetData sheetId="39">
        <row r="11">
          <cell r="K11">
            <v>-5053.9799999999996</v>
          </cell>
        </row>
        <row r="12">
          <cell r="I12">
            <v>1360.7</v>
          </cell>
          <cell r="K12">
            <v>-28693.279999999999</v>
          </cell>
        </row>
        <row r="14">
          <cell r="L14">
            <v>3693.2799999999988</v>
          </cell>
        </row>
      </sheetData>
      <sheetData sheetId="40">
        <row r="12">
          <cell r="J12">
            <v>-4537.5</v>
          </cell>
        </row>
      </sheetData>
      <sheetData sheetId="41">
        <row r="10">
          <cell r="I10">
            <v>7855.02</v>
          </cell>
          <cell r="J10">
            <v>-14533.15</v>
          </cell>
          <cell r="K10">
            <v>-6678.1299999999992</v>
          </cell>
          <cell r="L10">
            <v>6678.1299999999992</v>
          </cell>
        </row>
      </sheetData>
      <sheetData sheetId="42">
        <row r="9">
          <cell r="F9">
            <v>64559</v>
          </cell>
          <cell r="I9">
            <v>0</v>
          </cell>
          <cell r="J9">
            <v>0</v>
          </cell>
          <cell r="K9">
            <v>0</v>
          </cell>
          <cell r="L9">
            <v>64559</v>
          </cell>
        </row>
      </sheetData>
      <sheetData sheetId="43"/>
      <sheetData sheetId="44"/>
      <sheetData sheetId="45"/>
      <sheetData sheetId="46"/>
      <sheetData sheetId="47"/>
      <sheetData sheetId="48">
        <row r="16">
          <cell r="K16">
            <v>-8698.32</v>
          </cell>
        </row>
      </sheetData>
      <sheetData sheetId="49"/>
      <sheetData sheetId="50"/>
      <sheetData sheetId="51"/>
      <sheetData sheetId="52"/>
      <sheetData sheetId="53">
        <row r="15">
          <cell r="K15">
            <v>0</v>
          </cell>
        </row>
      </sheetData>
      <sheetData sheetId="54"/>
      <sheetData sheetId="55"/>
      <sheetData sheetId="56"/>
      <sheetData sheetId="57">
        <row r="11">
          <cell r="K11">
            <v>0</v>
          </cell>
          <cell r="L11">
            <v>0</v>
          </cell>
        </row>
      </sheetData>
      <sheetData sheetId="58"/>
      <sheetData sheetId="59"/>
      <sheetData sheetId="60"/>
      <sheetData sheetId="61"/>
      <sheetData sheetId="62"/>
      <sheetData sheetId="63">
        <row r="10">
          <cell r="K10">
            <v>-4336.3099999999977</v>
          </cell>
          <cell r="L10">
            <v>4336.3099999999904</v>
          </cell>
        </row>
        <row r="11">
          <cell r="K11">
            <v>-4336.3100000000004</v>
          </cell>
        </row>
      </sheetData>
      <sheetData sheetId="64"/>
      <sheetData sheetId="65">
        <row r="14">
          <cell r="K14">
            <v>0</v>
          </cell>
        </row>
      </sheetData>
      <sheetData sheetId="66">
        <row r="11">
          <cell r="K11">
            <v>0</v>
          </cell>
          <cell r="L11">
            <v>0</v>
          </cell>
        </row>
      </sheetData>
      <sheetData sheetId="67"/>
      <sheetData sheetId="68"/>
      <sheetData sheetId="69"/>
      <sheetData sheetId="70"/>
      <sheetData sheetId="71">
        <row r="15">
          <cell r="K15">
            <v>0</v>
          </cell>
          <cell r="L15">
            <v>0</v>
          </cell>
        </row>
      </sheetData>
      <sheetData sheetId="72">
        <row r="9">
          <cell r="K9">
            <v>5370.41</v>
          </cell>
        </row>
        <row r="10">
          <cell r="I10">
            <v>97.85</v>
          </cell>
          <cell r="J10">
            <v>-6676.82</v>
          </cell>
          <cell r="K10">
            <v>0</v>
          </cell>
        </row>
        <row r="12">
          <cell r="L12">
            <v>0</v>
          </cell>
        </row>
      </sheetData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1"/>
  <sheetViews>
    <sheetView tabSelected="1" topLeftCell="A31" workbookViewId="0">
      <selection activeCell="H22" sqref="H22"/>
    </sheetView>
  </sheetViews>
  <sheetFormatPr defaultRowHeight="14.4" x14ac:dyDescent="0.3"/>
  <cols>
    <col min="4" max="4" width="56" bestFit="1" customWidth="1"/>
    <col min="5" max="5" width="13.77734375" bestFit="1" customWidth="1"/>
    <col min="6" max="7" width="13.109375" bestFit="1" customWidth="1"/>
    <col min="8" max="8" width="13.109375" customWidth="1"/>
    <col min="9" max="10" width="13.77734375" bestFit="1" customWidth="1"/>
    <col min="11" max="11" width="13.109375" bestFit="1" customWidth="1"/>
  </cols>
  <sheetData>
    <row r="1" spans="1:11" x14ac:dyDescent="0.3">
      <c r="A1" s="1" t="s">
        <v>0</v>
      </c>
      <c r="B1" s="1"/>
      <c r="C1" s="1"/>
      <c r="D1" s="1"/>
      <c r="E1" s="2"/>
      <c r="F1" s="3"/>
      <c r="G1" s="4"/>
      <c r="H1" s="4"/>
      <c r="I1" s="4"/>
      <c r="J1" s="5"/>
      <c r="K1" s="5"/>
    </row>
    <row r="2" spans="1:11" x14ac:dyDescent="0.3">
      <c r="A2" s="6" t="s">
        <v>1</v>
      </c>
      <c r="B2" s="6"/>
      <c r="C2" s="6"/>
      <c r="D2" s="6"/>
      <c r="E2" s="2"/>
      <c r="F2" s="3"/>
      <c r="G2" s="4"/>
      <c r="H2" s="4"/>
      <c r="I2" s="4"/>
      <c r="J2" s="5"/>
      <c r="K2" s="5"/>
    </row>
    <row r="3" spans="1:11" x14ac:dyDescent="0.3">
      <c r="A3" s="7">
        <v>41912</v>
      </c>
      <c r="B3" s="8"/>
      <c r="C3" s="9"/>
      <c r="D3" s="9"/>
      <c r="E3" s="10" t="s">
        <v>2</v>
      </c>
      <c r="F3" s="11"/>
      <c r="G3" s="12"/>
      <c r="H3" s="12"/>
      <c r="I3" s="13" t="s">
        <v>3</v>
      </c>
      <c r="J3" s="13" t="s">
        <v>4</v>
      </c>
      <c r="K3" s="13" t="s">
        <v>5</v>
      </c>
    </row>
    <row r="4" spans="1:11" x14ac:dyDescent="0.3">
      <c r="A4" s="14" t="s">
        <v>6</v>
      </c>
      <c r="B4" s="15" t="s">
        <v>7</v>
      </c>
      <c r="C4" s="15" t="s">
        <v>8</v>
      </c>
      <c r="D4" s="15" t="s">
        <v>9</v>
      </c>
      <c r="E4" s="16" t="s">
        <v>10</v>
      </c>
      <c r="F4" s="17" t="s">
        <v>11</v>
      </c>
      <c r="G4" s="18" t="s">
        <v>12</v>
      </c>
      <c r="H4" s="18" t="s">
        <v>104</v>
      </c>
      <c r="I4" s="18" t="s">
        <v>13</v>
      </c>
      <c r="J4" s="18" t="s">
        <v>10</v>
      </c>
      <c r="K4" s="18" t="s">
        <v>14</v>
      </c>
    </row>
    <row r="5" spans="1:11" x14ac:dyDescent="0.3">
      <c r="A5" s="19"/>
      <c r="B5" s="20"/>
      <c r="C5" s="20"/>
      <c r="D5" s="21" t="s">
        <v>15</v>
      </c>
      <c r="E5" s="22"/>
      <c r="F5" s="23"/>
      <c r="G5" s="24"/>
      <c r="H5" s="24"/>
      <c r="I5" s="24"/>
      <c r="J5" s="25" t="s">
        <v>16</v>
      </c>
      <c r="K5" s="24"/>
    </row>
    <row r="6" spans="1:11" x14ac:dyDescent="0.3">
      <c r="A6" s="26">
        <v>100</v>
      </c>
      <c r="B6" s="27" t="s">
        <v>17</v>
      </c>
      <c r="C6" s="27" t="s">
        <v>18</v>
      </c>
      <c r="D6" s="27" t="s">
        <v>19</v>
      </c>
      <c r="E6" s="28">
        <f>'[1]100'!E25</f>
        <v>-2713581.16</v>
      </c>
      <c r="F6" s="29">
        <f>'[1]100'!F25</f>
        <v>1737425</v>
      </c>
      <c r="G6" s="5">
        <f>'[1]100'!I25</f>
        <v>2696174.57</v>
      </c>
      <c r="H6" s="5">
        <v>161903.79</v>
      </c>
      <c r="I6" s="5">
        <f>'[1]100'!J25</f>
        <v>-1909362.2899999998</v>
      </c>
      <c r="J6" s="5">
        <f>'[1]100'!K25</f>
        <v>-1940542.1500000001</v>
      </c>
      <c r="K6" s="5">
        <f>'[1]100'!L26</f>
        <v>2145673.0999999978</v>
      </c>
    </row>
    <row r="7" spans="1:11" x14ac:dyDescent="0.3">
      <c r="A7" s="26">
        <v>109</v>
      </c>
      <c r="B7" s="30" t="s">
        <v>20</v>
      </c>
      <c r="C7" s="30" t="s">
        <v>21</v>
      </c>
      <c r="D7" s="30" t="s">
        <v>22</v>
      </c>
      <c r="E7" s="28">
        <f>'[1]109'!K9</f>
        <v>55882.450000000041</v>
      </c>
      <c r="F7" s="29">
        <v>42010</v>
      </c>
      <c r="G7" s="5">
        <f>'[1]109'!I10</f>
        <v>38868.36</v>
      </c>
      <c r="H7" s="5">
        <v>0</v>
      </c>
      <c r="I7" s="5">
        <f>'[1]109'!J10</f>
        <v>-89295.24</v>
      </c>
      <c r="J7" s="5">
        <f>'[1]109'!K10</f>
        <v>5455.5700000000361</v>
      </c>
      <c r="K7" s="5">
        <f>'[1]109'!L10</f>
        <v>-10621.829999999994</v>
      </c>
    </row>
    <row r="8" spans="1:11" x14ac:dyDescent="0.3">
      <c r="A8" s="26">
        <v>110</v>
      </c>
      <c r="B8" s="30" t="s">
        <v>23</v>
      </c>
      <c r="C8" s="30" t="s">
        <v>24</v>
      </c>
      <c r="D8" s="30" t="s">
        <v>25</v>
      </c>
      <c r="E8" s="28">
        <f>'[1]110'!K25</f>
        <v>151896.93</v>
      </c>
      <c r="F8" s="29">
        <f>'[1]110'!F26</f>
        <v>573600</v>
      </c>
      <c r="G8" s="5">
        <f>'[1]110'!I26</f>
        <v>673252.03</v>
      </c>
      <c r="H8" s="5">
        <v>291048</v>
      </c>
      <c r="I8" s="5">
        <f>'[1]110'!J26</f>
        <v>-1230996.1200000001</v>
      </c>
      <c r="J8" s="5">
        <f>'[1]110'!K26</f>
        <v>-405847.16000000015</v>
      </c>
      <c r="K8" s="5">
        <f>'[1]110'!L26</f>
        <v>180033.00000000012</v>
      </c>
    </row>
    <row r="9" spans="1:11" x14ac:dyDescent="0.3">
      <c r="A9" s="26">
        <v>111</v>
      </c>
      <c r="B9" s="30" t="s">
        <v>26</v>
      </c>
      <c r="C9" s="30" t="s">
        <v>27</v>
      </c>
      <c r="D9" s="30" t="s">
        <v>28</v>
      </c>
      <c r="E9" s="28">
        <f>'[1]111'!K20</f>
        <v>99017.09</v>
      </c>
      <c r="F9" s="29">
        <f>'[1]111'!F21</f>
        <v>256727</v>
      </c>
      <c r="G9" s="5">
        <f>'[1]111'!I21</f>
        <v>267419.7</v>
      </c>
      <c r="H9" s="5"/>
      <c r="I9" s="5">
        <f>'[1]111'!J21</f>
        <v>-360858.49</v>
      </c>
      <c r="J9" s="5">
        <f>'[1]111'!K21</f>
        <v>5578.3000000000466</v>
      </c>
      <c r="K9" s="5">
        <f>'[1]111'!L21</f>
        <v>61648.239999999932</v>
      </c>
    </row>
    <row r="10" spans="1:11" x14ac:dyDescent="0.3">
      <c r="A10" s="26" t="s">
        <v>29</v>
      </c>
      <c r="B10" s="27" t="s">
        <v>23</v>
      </c>
      <c r="C10" s="27" t="s">
        <v>24</v>
      </c>
      <c r="D10" s="27" t="s">
        <v>30</v>
      </c>
      <c r="E10" s="28">
        <v>-62683.44999999999</v>
      </c>
      <c r="F10" s="29">
        <f>'[1]112-05'!F11</f>
        <v>631000</v>
      </c>
      <c r="G10" s="5">
        <f>'[1]112-05'!I12</f>
        <v>558083.68999999994</v>
      </c>
      <c r="H10" s="5">
        <v>2000</v>
      </c>
      <c r="I10" s="5">
        <f>'[1]112-05'!J12</f>
        <v>-590571.35</v>
      </c>
      <c r="J10" s="5">
        <f>'[1]112-05'!K12</f>
        <v>-51184.950000000033</v>
      </c>
      <c r="K10" s="5">
        <f>'[1]112-05'!L11</f>
        <v>790311.47000000009</v>
      </c>
    </row>
    <row r="11" spans="1:11" x14ac:dyDescent="0.3">
      <c r="A11" s="26" t="s">
        <v>31</v>
      </c>
      <c r="B11" s="27" t="s">
        <v>23</v>
      </c>
      <c r="C11" s="27" t="s">
        <v>32</v>
      </c>
      <c r="D11" s="27" t="s">
        <v>33</v>
      </c>
      <c r="E11" s="28">
        <v>63787.730000000098</v>
      </c>
      <c r="F11" s="29">
        <f>'[1]112-06'!F11</f>
        <v>570158</v>
      </c>
      <c r="G11" s="5">
        <f>'[1]112-06'!I11</f>
        <v>756805.45000000007</v>
      </c>
      <c r="H11" s="5">
        <v>1691.88</v>
      </c>
      <c r="I11" s="5">
        <f>'[1]112-06'!J11</f>
        <v>-693604.86</v>
      </c>
      <c r="J11" s="5">
        <f>'[1]112-06'!K11</f>
        <v>180846.62000000011</v>
      </c>
      <c r="K11" s="5">
        <f>'[1]112-06'!L10</f>
        <v>250867.06999999995</v>
      </c>
    </row>
    <row r="12" spans="1:11" x14ac:dyDescent="0.3">
      <c r="A12" s="26" t="s">
        <v>34</v>
      </c>
      <c r="B12" s="27" t="s">
        <v>23</v>
      </c>
      <c r="C12" s="27" t="s">
        <v>35</v>
      </c>
      <c r="D12" s="27" t="s">
        <v>36</v>
      </c>
      <c r="E12" s="28">
        <f>'[1]114-00'!K6</f>
        <v>0</v>
      </c>
      <c r="F12" s="29">
        <v>655821</v>
      </c>
      <c r="G12" s="5">
        <f>'[1]114-00'!I8</f>
        <v>234677.63</v>
      </c>
      <c r="H12" s="5">
        <v>410350</v>
      </c>
      <c r="I12" s="31">
        <f>'[1]114-00'!J6</f>
        <v>0</v>
      </c>
      <c r="J12" s="5">
        <f>'[1]114-00'!K8</f>
        <v>-640353.53</v>
      </c>
      <c r="K12" s="5">
        <f>'[1]114-00'!L6</f>
        <v>689571</v>
      </c>
    </row>
    <row r="13" spans="1:11" x14ac:dyDescent="0.3">
      <c r="A13" s="26" t="s">
        <v>37</v>
      </c>
      <c r="B13" s="27" t="s">
        <v>38</v>
      </c>
      <c r="C13" s="27" t="s">
        <v>39</v>
      </c>
      <c r="D13" s="27" t="s">
        <v>40</v>
      </c>
      <c r="E13" s="28"/>
      <c r="F13" s="29">
        <v>736000</v>
      </c>
      <c r="G13" s="5">
        <f>'[1]118-00-15'!I6</f>
        <v>33975</v>
      </c>
      <c r="H13" s="5"/>
      <c r="I13" s="5">
        <f>'[1]118-00-15'!J6</f>
        <v>0</v>
      </c>
      <c r="J13" s="5">
        <f>'[1]118-00-15'!K6</f>
        <v>33975</v>
      </c>
      <c r="K13" s="5">
        <f>'[1]118-00-15'!L6</f>
        <v>702025</v>
      </c>
    </row>
    <row r="14" spans="1:11" x14ac:dyDescent="0.3">
      <c r="A14" s="26">
        <v>122</v>
      </c>
      <c r="B14" s="27" t="s">
        <v>41</v>
      </c>
      <c r="C14" s="27" t="s">
        <v>42</v>
      </c>
      <c r="D14" s="27" t="s">
        <v>43</v>
      </c>
      <c r="E14" s="28">
        <f>'[1]122'!E27</f>
        <v>96134.140000000014</v>
      </c>
      <c r="F14" s="29">
        <f>'[1]122'!F26</f>
        <v>289295</v>
      </c>
      <c r="G14" s="5">
        <f>'[1]122'!I27+'[1]122'!I28</f>
        <v>297744.69999999995</v>
      </c>
      <c r="H14" s="5"/>
      <c r="I14" s="5">
        <f>'[1]122'!J27</f>
        <v>-208437.37</v>
      </c>
      <c r="J14" s="5">
        <f>'[1]122'!K28</f>
        <v>28755.450000000012</v>
      </c>
      <c r="K14" s="5">
        <f>'[1]122'!L29</f>
        <v>257377.72</v>
      </c>
    </row>
    <row r="15" spans="1:11" x14ac:dyDescent="0.3">
      <c r="A15" s="26">
        <v>128</v>
      </c>
      <c r="B15" s="27" t="s">
        <v>41</v>
      </c>
      <c r="C15" s="27" t="s">
        <v>42</v>
      </c>
      <c r="D15" s="27" t="s">
        <v>44</v>
      </c>
      <c r="E15" s="28">
        <f>'[1]128'!E10</f>
        <v>-44528.04</v>
      </c>
      <c r="F15" s="29">
        <v>0</v>
      </c>
      <c r="G15" s="5">
        <f>'[1]128'!I10</f>
        <v>10711.39</v>
      </c>
      <c r="H15" s="5"/>
      <c r="I15" s="31">
        <f>'[1]128'!J9</f>
        <v>0</v>
      </c>
      <c r="J15" s="5">
        <f>'[1]128'!K10</f>
        <v>-33816.65</v>
      </c>
      <c r="K15" s="5">
        <f>'[1]128'!L10</f>
        <v>39930.649999999987</v>
      </c>
    </row>
    <row r="16" spans="1:11" x14ac:dyDescent="0.3">
      <c r="A16" s="26">
        <v>135</v>
      </c>
      <c r="B16" s="27" t="s">
        <v>45</v>
      </c>
      <c r="C16" s="27" t="s">
        <v>46</v>
      </c>
      <c r="D16" s="27" t="s">
        <v>47</v>
      </c>
      <c r="E16" s="28">
        <f>'[1]135'!K12</f>
        <v>-57550.6</v>
      </c>
      <c r="F16" s="29">
        <f>'[1]135'!F12</f>
        <v>61750</v>
      </c>
      <c r="G16" s="5">
        <f>'[1]135'!I13</f>
        <v>67437.52</v>
      </c>
      <c r="H16" s="5"/>
      <c r="I16" s="5">
        <f>'[1]135'!J13</f>
        <v>-25139.75</v>
      </c>
      <c r="J16" s="5">
        <f>'[1]135'!K14</f>
        <v>-9310.2599999999948</v>
      </c>
      <c r="K16" s="5">
        <f>'[1]135'!L16</f>
        <v>54935.409999999974</v>
      </c>
    </row>
    <row r="17" spans="1:11" x14ac:dyDescent="0.3">
      <c r="A17" s="26">
        <v>138</v>
      </c>
      <c r="B17" s="27" t="s">
        <v>48</v>
      </c>
      <c r="C17" s="27" t="s">
        <v>49</v>
      </c>
      <c r="D17" s="27" t="s">
        <v>50</v>
      </c>
      <c r="E17" s="2">
        <f>'[1]138'!E10</f>
        <v>169593</v>
      </c>
      <c r="F17" s="29">
        <v>0</v>
      </c>
      <c r="G17" s="5">
        <f>'[1]138'!I10</f>
        <v>0</v>
      </c>
      <c r="H17" s="5"/>
      <c r="I17" s="5">
        <f>'[1]138'!J10</f>
        <v>-282532.19</v>
      </c>
      <c r="J17" s="5">
        <f>'[1]138'!K10</f>
        <v>-112939.19</v>
      </c>
      <c r="K17" s="5">
        <f>'[1]138'!L12</f>
        <v>54519.550000000047</v>
      </c>
    </row>
    <row r="18" spans="1:11" x14ac:dyDescent="0.3">
      <c r="A18" s="26">
        <v>141</v>
      </c>
      <c r="B18" s="27" t="s">
        <v>20</v>
      </c>
      <c r="C18" s="27" t="s">
        <v>51</v>
      </c>
      <c r="D18" s="27" t="s">
        <v>52</v>
      </c>
      <c r="E18" s="28">
        <v>-8698.320000000007</v>
      </c>
      <c r="F18" s="29">
        <v>0</v>
      </c>
      <c r="G18" s="31">
        <f>'[1]141'!I16</f>
        <v>0</v>
      </c>
      <c r="H18" s="31"/>
      <c r="I18" s="5">
        <f>'[1]141'!J16</f>
        <v>0</v>
      </c>
      <c r="J18" s="5">
        <f>'[1]141'!K16</f>
        <v>-8698.32</v>
      </c>
      <c r="K18" s="5">
        <f>'[1]141'!L16</f>
        <v>0</v>
      </c>
    </row>
    <row r="19" spans="1:11" x14ac:dyDescent="0.3">
      <c r="A19" s="26">
        <v>142</v>
      </c>
      <c r="B19" s="27" t="s">
        <v>20</v>
      </c>
      <c r="C19" s="27" t="s">
        <v>53</v>
      </c>
      <c r="D19" s="27" t="s">
        <v>54</v>
      </c>
      <c r="E19" s="28">
        <f>'[1]142'!K17+'[1]142'!K52</f>
        <v>26143.520000000015</v>
      </c>
      <c r="F19" s="29">
        <f>'[1]142'!L17+'[1]142'!F53</f>
        <v>725548.35999999987</v>
      </c>
      <c r="G19" s="5">
        <f>'[1]142'!I18+'[1]142'!I19+'[1]142'!I53+'[1]142'!I54</f>
        <v>646978.85000000009</v>
      </c>
      <c r="H19" s="5">
        <v>16000</v>
      </c>
      <c r="I19" s="5">
        <f>'[1]142'!J19</f>
        <v>-269076.84999999998</v>
      </c>
      <c r="J19" s="5">
        <f>'[1]142'!K55+'[1]142'!K21</f>
        <v>101795.03999999998</v>
      </c>
      <c r="K19" s="5">
        <f>'[1]142'!L21+'[1]142'!L55</f>
        <v>635893.12999999989</v>
      </c>
    </row>
    <row r="20" spans="1:11" x14ac:dyDescent="0.3">
      <c r="A20" s="26">
        <v>149</v>
      </c>
      <c r="B20" s="27" t="s">
        <v>55</v>
      </c>
      <c r="C20" s="32">
        <v>93.283000000000001</v>
      </c>
      <c r="D20" s="27" t="s">
        <v>56</v>
      </c>
      <c r="E20" s="28"/>
      <c r="F20" s="29">
        <v>60000</v>
      </c>
      <c r="G20" s="5">
        <f>'[1]149'!J7</f>
        <v>0</v>
      </c>
      <c r="H20" s="5"/>
      <c r="I20" s="5">
        <f>'[1]149'!K7</f>
        <v>0</v>
      </c>
      <c r="J20" s="5">
        <f>'[1]149'!L7</f>
        <v>0</v>
      </c>
      <c r="K20" s="5">
        <f>'[1]149'!M7</f>
        <v>60000</v>
      </c>
    </row>
    <row r="21" spans="1:11" x14ac:dyDescent="0.3">
      <c r="A21" s="26">
        <v>151</v>
      </c>
      <c r="B21" s="27" t="s">
        <v>38</v>
      </c>
      <c r="C21" s="27" t="s">
        <v>57</v>
      </c>
      <c r="D21" s="27" t="s">
        <v>38</v>
      </c>
      <c r="E21" s="28">
        <f>'[1]151'!L11</f>
        <v>170556.67999999947</v>
      </c>
      <c r="F21" s="29">
        <f>'[1]151'!G12</f>
        <v>1500000</v>
      </c>
      <c r="G21" s="5">
        <f>'[1]151'!J12</f>
        <v>1617459.71</v>
      </c>
      <c r="H21" s="5">
        <v>0</v>
      </c>
      <c r="I21" s="5">
        <f>'[1]151'!K12</f>
        <v>-1168230</v>
      </c>
      <c r="J21" s="5">
        <f>'[1]151'!L12</f>
        <v>619786.38999999943</v>
      </c>
      <c r="K21" s="5">
        <f>'[1]151'!M12</f>
        <v>32540.290000000416</v>
      </c>
    </row>
    <row r="22" spans="1:11" x14ac:dyDescent="0.3">
      <c r="A22" s="26">
        <v>152</v>
      </c>
      <c r="B22" s="27" t="s">
        <v>41</v>
      </c>
      <c r="C22" s="27" t="s">
        <v>58</v>
      </c>
      <c r="D22" s="27" t="s">
        <v>59</v>
      </c>
      <c r="E22" s="28">
        <f>'[1]152'!L9</f>
        <v>122705.43</v>
      </c>
      <c r="F22" s="29">
        <f>'[1]152'!G10</f>
        <v>250000</v>
      </c>
      <c r="G22" s="5">
        <f>'[1]152'!J10</f>
        <v>200360.88</v>
      </c>
      <c r="H22" s="5"/>
      <c r="I22" s="5">
        <f>'[1]152'!K10</f>
        <v>-296318.5</v>
      </c>
      <c r="J22" s="5">
        <f>'[1]152'!L10</f>
        <v>26747.809999999998</v>
      </c>
      <c r="K22" s="5">
        <f>'[1]152'!M10</f>
        <v>86513.919999999984</v>
      </c>
    </row>
    <row r="23" spans="1:11" x14ac:dyDescent="0.3">
      <c r="A23" s="26">
        <v>153</v>
      </c>
      <c r="B23" s="27"/>
      <c r="C23" s="27"/>
      <c r="D23" s="27" t="s">
        <v>60</v>
      </c>
      <c r="E23" s="28"/>
      <c r="F23" s="29">
        <v>20000</v>
      </c>
      <c r="G23" s="5">
        <v>0</v>
      </c>
      <c r="H23" s="5"/>
      <c r="I23" s="5">
        <f>'[1]153'!K7</f>
        <v>0</v>
      </c>
      <c r="J23" s="5">
        <f>'[1]153'!L7</f>
        <v>378.06</v>
      </c>
      <c r="K23" s="5">
        <f>'[1]153'!M7</f>
        <v>19621.939999999999</v>
      </c>
    </row>
    <row r="24" spans="1:11" x14ac:dyDescent="0.3">
      <c r="A24" s="26">
        <v>162</v>
      </c>
      <c r="B24" s="27" t="s">
        <v>61</v>
      </c>
      <c r="C24" s="27" t="s">
        <v>62</v>
      </c>
      <c r="D24" s="27" t="s">
        <v>63</v>
      </c>
      <c r="E24" s="28">
        <f>'[1]162'!K8</f>
        <v>80964.509999999995</v>
      </c>
      <c r="F24" s="29">
        <f>'[1]162'!F9</f>
        <v>190000</v>
      </c>
      <c r="G24" s="5">
        <f>'[1]162'!I9</f>
        <v>288728.76</v>
      </c>
      <c r="H24" s="5"/>
      <c r="I24" s="5">
        <f>'[1]162'!J9</f>
        <v>-205447.7</v>
      </c>
      <c r="J24" s="5">
        <f>'[1]162'!K9</f>
        <v>164245.57</v>
      </c>
      <c r="K24" s="5">
        <f>'[1]162'!L9</f>
        <v>200306.72999999998</v>
      </c>
    </row>
    <row r="25" spans="1:11" x14ac:dyDescent="0.3">
      <c r="A25" s="26"/>
      <c r="B25" s="27"/>
      <c r="C25" s="27"/>
      <c r="D25" s="33" t="s">
        <v>64</v>
      </c>
      <c r="E25" s="28"/>
      <c r="F25" s="3"/>
      <c r="G25" s="4"/>
      <c r="H25" s="4"/>
      <c r="I25" s="4"/>
      <c r="J25" s="5"/>
      <c r="K25" s="5"/>
    </row>
    <row r="26" spans="1:11" x14ac:dyDescent="0.3">
      <c r="A26" s="34">
        <v>209</v>
      </c>
      <c r="B26" s="35" t="s">
        <v>65</v>
      </c>
      <c r="C26" s="35"/>
      <c r="D26" s="35" t="s">
        <v>66</v>
      </c>
      <c r="E26" s="36">
        <v>4171.53</v>
      </c>
      <c r="F26" s="37">
        <v>0</v>
      </c>
      <c r="G26" s="38">
        <f>'[1]209'!I13</f>
        <v>0</v>
      </c>
      <c r="H26" s="38"/>
      <c r="I26" s="38">
        <v>0</v>
      </c>
      <c r="J26" s="38">
        <f>'[1]209'!K15</f>
        <v>0</v>
      </c>
      <c r="K26" s="38">
        <v>0</v>
      </c>
    </row>
    <row r="27" spans="1:11" x14ac:dyDescent="0.3">
      <c r="A27" s="26">
        <v>211</v>
      </c>
      <c r="B27" s="30" t="s">
        <v>67</v>
      </c>
      <c r="C27" s="30" t="s">
        <v>68</v>
      </c>
      <c r="D27" s="30" t="s">
        <v>69</v>
      </c>
      <c r="E27" s="28"/>
      <c r="F27" s="29">
        <v>9000</v>
      </c>
      <c r="G27" s="5">
        <f>'[1]211'!I8</f>
        <v>8316.52</v>
      </c>
      <c r="H27" s="5"/>
      <c r="I27" s="5">
        <f>'[1]211'!J8</f>
        <v>-8995.26</v>
      </c>
      <c r="J27" s="5">
        <f>'[1]211'!K8</f>
        <v>-922.4399999999996</v>
      </c>
      <c r="K27" s="5">
        <f>'[1]211'!L8</f>
        <v>3399.9399999999987</v>
      </c>
    </row>
    <row r="28" spans="1:11" x14ac:dyDescent="0.3">
      <c r="A28" s="26">
        <v>216</v>
      </c>
      <c r="B28" s="27" t="s">
        <v>67</v>
      </c>
      <c r="C28" s="27" t="s">
        <v>70</v>
      </c>
      <c r="D28" s="27" t="s">
        <v>71</v>
      </c>
      <c r="E28" s="2">
        <f>'[1]216'!K10</f>
        <v>-8953.4399999999987</v>
      </c>
      <c r="F28" s="29">
        <v>0</v>
      </c>
      <c r="G28" s="5">
        <f>'[1]216'!I11</f>
        <v>12016.24</v>
      </c>
      <c r="H28" s="5"/>
      <c r="I28" s="5">
        <f>'[1]216'!J11</f>
        <v>0</v>
      </c>
      <c r="J28" s="5">
        <f>'[1]216'!K11</f>
        <v>3062.7999999999993</v>
      </c>
      <c r="K28" s="5">
        <f>'[1]216'!L10</f>
        <v>26583.970000000008</v>
      </c>
    </row>
    <row r="29" spans="1:11" x14ac:dyDescent="0.3">
      <c r="A29" s="34">
        <v>250</v>
      </c>
      <c r="B29" s="35" t="s">
        <v>67</v>
      </c>
      <c r="C29" s="35" t="s">
        <v>72</v>
      </c>
      <c r="D29" s="35" t="s">
        <v>73</v>
      </c>
      <c r="E29" s="36">
        <v>1135.2700000000041</v>
      </c>
      <c r="F29" s="37">
        <v>0</v>
      </c>
      <c r="G29" s="38"/>
      <c r="H29" s="38"/>
      <c r="I29" s="38"/>
      <c r="J29" s="38">
        <f>'[1]250'!K8</f>
        <v>0</v>
      </c>
      <c r="K29" s="38">
        <v>0</v>
      </c>
    </row>
    <row r="30" spans="1:11" x14ac:dyDescent="0.3">
      <c r="A30" s="26">
        <v>306</v>
      </c>
      <c r="B30" s="27" t="s">
        <v>74</v>
      </c>
      <c r="C30" s="27" t="s">
        <v>75</v>
      </c>
      <c r="D30" s="27" t="s">
        <v>76</v>
      </c>
      <c r="E30" s="28">
        <f>'[1]306'!K18</f>
        <v>26068.010000000002</v>
      </c>
      <c r="F30" s="29">
        <f>'[1]306'!F19</f>
        <v>38300</v>
      </c>
      <c r="G30" s="5">
        <f>'[1]306'!I19</f>
        <v>35243.97</v>
      </c>
      <c r="H30" s="5"/>
      <c r="I30" s="5">
        <f>'[1]306'!J19</f>
        <v>-73613</v>
      </c>
      <c r="J30" s="5">
        <f>'[1]306'!K19</f>
        <v>-12301.020000000004</v>
      </c>
      <c r="K30" s="5">
        <f>'[1]306'!L19</f>
        <v>7455.4099999999962</v>
      </c>
    </row>
    <row r="31" spans="1:11" x14ac:dyDescent="0.3">
      <c r="A31" s="34">
        <v>330</v>
      </c>
      <c r="B31" s="35"/>
      <c r="C31" s="35" t="s">
        <v>77</v>
      </c>
      <c r="D31" s="39" t="s">
        <v>78</v>
      </c>
      <c r="E31" s="36">
        <v>-313.41000000000003</v>
      </c>
      <c r="F31" s="37">
        <v>0</v>
      </c>
      <c r="G31" s="38">
        <v>0</v>
      </c>
      <c r="H31" s="38"/>
      <c r="I31" s="38">
        <f>'[1]330'!J9</f>
        <v>0</v>
      </c>
      <c r="J31" s="38">
        <f>'[1]330'!K11</f>
        <v>0</v>
      </c>
      <c r="K31" s="38">
        <f>'[1]330'!L11</f>
        <v>0</v>
      </c>
    </row>
    <row r="32" spans="1:11" x14ac:dyDescent="0.3">
      <c r="A32" s="34">
        <v>331</v>
      </c>
      <c r="B32" s="35" t="s">
        <v>79</v>
      </c>
      <c r="C32" s="35" t="s">
        <v>42</v>
      </c>
      <c r="D32" s="39" t="s">
        <v>80</v>
      </c>
      <c r="E32" s="36">
        <v>0</v>
      </c>
      <c r="F32" s="37">
        <v>0</v>
      </c>
      <c r="G32" s="38">
        <f>'[1]331'!I8</f>
        <v>-3.86</v>
      </c>
      <c r="H32" s="38"/>
      <c r="I32" s="38">
        <v>-30006</v>
      </c>
      <c r="J32" s="38">
        <f>'[1]331'!K8</f>
        <v>0</v>
      </c>
      <c r="K32" s="38">
        <v>0</v>
      </c>
    </row>
    <row r="33" spans="1:11" x14ac:dyDescent="0.3">
      <c r="A33" s="26">
        <v>915</v>
      </c>
      <c r="B33" s="27" t="s">
        <v>81</v>
      </c>
      <c r="C33" s="27"/>
      <c r="D33" s="27" t="s">
        <v>82</v>
      </c>
      <c r="E33" s="40">
        <f>'[1]915'!K10</f>
        <v>-4336.3099999999977</v>
      </c>
      <c r="F33" s="23">
        <v>0</v>
      </c>
      <c r="G33" s="24">
        <f>'[1]915'!I11</f>
        <v>0</v>
      </c>
      <c r="H33" s="24"/>
      <c r="I33" s="24">
        <f>'[1]915'!J11</f>
        <v>0</v>
      </c>
      <c r="J33" s="24">
        <f>'[1]915'!K11</f>
        <v>-4336.3100000000004</v>
      </c>
      <c r="K33" s="24">
        <f>'[1]915'!L10</f>
        <v>4336.3099999999904</v>
      </c>
    </row>
    <row r="34" spans="1:11" x14ac:dyDescent="0.3">
      <c r="A34" s="26">
        <v>917</v>
      </c>
      <c r="B34" s="27" t="s">
        <v>81</v>
      </c>
      <c r="C34" s="27"/>
      <c r="D34" s="27" t="s">
        <v>83</v>
      </c>
      <c r="E34" s="40">
        <f>'[1]917'!K8</f>
        <v>8638.0599999999977</v>
      </c>
      <c r="F34" s="23">
        <v>16000</v>
      </c>
      <c r="G34" s="24">
        <f>'[1]917'!I9</f>
        <v>13466.529999999999</v>
      </c>
      <c r="H34" s="24"/>
      <c r="I34" s="24">
        <f>'[1]917'!J9</f>
        <v>-20000</v>
      </c>
      <c r="J34" s="24">
        <f>'[1]917'!K9</f>
        <v>2104.5899999999965</v>
      </c>
      <c r="K34" s="24">
        <f>'[1]917'!L9</f>
        <v>948.03000000000247</v>
      </c>
    </row>
    <row r="35" spans="1:11" x14ac:dyDescent="0.3">
      <c r="A35" s="34">
        <v>918</v>
      </c>
      <c r="B35" s="35" t="s">
        <v>81</v>
      </c>
      <c r="C35" s="35" t="s">
        <v>84</v>
      </c>
      <c r="D35" s="35" t="s">
        <v>85</v>
      </c>
      <c r="E35" s="41">
        <f>'[1]918'!K14</f>
        <v>0</v>
      </c>
      <c r="F35" s="42">
        <v>0</v>
      </c>
      <c r="G35" s="43">
        <v>0</v>
      </c>
      <c r="H35" s="43"/>
      <c r="I35" s="43">
        <v>0</v>
      </c>
      <c r="J35" s="43">
        <f>'[1]918'!K14</f>
        <v>0</v>
      </c>
      <c r="K35" s="43">
        <v>0</v>
      </c>
    </row>
    <row r="36" spans="1:11" x14ac:dyDescent="0.3">
      <c r="A36" s="34">
        <v>919</v>
      </c>
      <c r="B36" s="35" t="s">
        <v>81</v>
      </c>
      <c r="C36" s="35"/>
      <c r="D36" s="35" t="s">
        <v>86</v>
      </c>
      <c r="E36" s="41">
        <f>'[1]919'!K11</f>
        <v>0</v>
      </c>
      <c r="F36" s="42">
        <v>0</v>
      </c>
      <c r="G36" s="43">
        <v>0</v>
      </c>
      <c r="H36" s="43"/>
      <c r="I36" s="43">
        <f>'[1]919'!J11</f>
        <v>0</v>
      </c>
      <c r="J36" s="43">
        <f>'[1]919'!K11</f>
        <v>0</v>
      </c>
      <c r="K36" s="43">
        <f>'[1]919'!L11</f>
        <v>0</v>
      </c>
    </row>
    <row r="37" spans="1:11" x14ac:dyDescent="0.3">
      <c r="A37" s="26">
        <v>921</v>
      </c>
      <c r="B37" s="27" t="s">
        <v>81</v>
      </c>
      <c r="C37" s="27" t="s">
        <v>87</v>
      </c>
      <c r="D37" s="27" t="s">
        <v>88</v>
      </c>
      <c r="E37" s="40">
        <f>'[1]921'!K10</f>
        <v>36934.300000000017</v>
      </c>
      <c r="F37" s="23">
        <f>'[1]921'!F11</f>
        <v>80044</v>
      </c>
      <c r="G37" s="24">
        <f>'[1]921'!I11</f>
        <v>44952.35</v>
      </c>
      <c r="H37" s="24"/>
      <c r="I37" s="24">
        <f>'[1]921'!J11</f>
        <v>-84032.82</v>
      </c>
      <c r="J37" s="24">
        <f>'[1]921'!K11</f>
        <v>-2146.1700000000055</v>
      </c>
      <c r="K37" s="24">
        <f>'[1]921'!L11</f>
        <v>43384.109999999993</v>
      </c>
    </row>
    <row r="38" spans="1:11" x14ac:dyDescent="0.3">
      <c r="A38" s="26">
        <v>923</v>
      </c>
      <c r="B38" s="27" t="s">
        <v>81</v>
      </c>
      <c r="C38" s="27" t="s">
        <v>89</v>
      </c>
      <c r="D38" s="27" t="s">
        <v>90</v>
      </c>
      <c r="E38" s="40">
        <f>'[1]923'!K10</f>
        <v>59790.61</v>
      </c>
      <c r="F38" s="23">
        <f>'[1]923'!F11</f>
        <v>72500</v>
      </c>
      <c r="G38" s="24">
        <f>'[1]923'!I11</f>
        <v>68616.81</v>
      </c>
      <c r="H38" s="24"/>
      <c r="I38" s="24">
        <f>'[1]923'!J11</f>
        <v>-99665.439999999988</v>
      </c>
      <c r="J38" s="24">
        <f>'[1]923'!K11</f>
        <v>28741.98000000001</v>
      </c>
      <c r="K38" s="24">
        <f>'[1]923'!L11</f>
        <v>38883.190000000017</v>
      </c>
    </row>
    <row r="39" spans="1:11" x14ac:dyDescent="0.3">
      <c r="A39" s="34">
        <v>926</v>
      </c>
      <c r="B39" s="35" t="s">
        <v>81</v>
      </c>
      <c r="C39" s="35" t="s">
        <v>91</v>
      </c>
      <c r="D39" s="35" t="s">
        <v>92</v>
      </c>
      <c r="E39" s="41">
        <f>'[1]926'!K15</f>
        <v>0</v>
      </c>
      <c r="F39" s="42">
        <v>0</v>
      </c>
      <c r="G39" s="43">
        <v>0</v>
      </c>
      <c r="H39" s="43"/>
      <c r="I39" s="43">
        <f>'[1]926'!J16</f>
        <v>0</v>
      </c>
      <c r="J39" s="43">
        <f>'[1]926'!K15</f>
        <v>0</v>
      </c>
      <c r="K39" s="43">
        <f>'[1]926'!L15</f>
        <v>0</v>
      </c>
    </row>
    <row r="40" spans="1:11" x14ac:dyDescent="0.3">
      <c r="A40" s="26">
        <v>927</v>
      </c>
      <c r="B40" s="27" t="s">
        <v>81</v>
      </c>
      <c r="C40" s="27" t="s">
        <v>93</v>
      </c>
      <c r="D40" s="27" t="s">
        <v>94</v>
      </c>
      <c r="E40" s="40">
        <f>'[1]927'!E11</f>
        <v>-52649.33</v>
      </c>
      <c r="F40" s="23">
        <f>'[1]927'!F11</f>
        <v>0</v>
      </c>
      <c r="G40" s="24">
        <f>'[1]927'!I11</f>
        <v>32667.24</v>
      </c>
      <c r="H40" s="24"/>
      <c r="I40" s="24">
        <f>'[1]927'!J11</f>
        <v>-22493.969999999998</v>
      </c>
      <c r="J40" s="24">
        <f>'[1]927'!K11</f>
        <v>-42476.06</v>
      </c>
      <c r="K40" s="24">
        <f>'[1]927'!L12</f>
        <v>41257.300000000003</v>
      </c>
    </row>
    <row r="41" spans="1:11" x14ac:dyDescent="0.3">
      <c r="A41" s="34">
        <v>928</v>
      </c>
      <c r="B41" s="35" t="s">
        <v>81</v>
      </c>
      <c r="C41" s="35"/>
      <c r="D41" s="35" t="s">
        <v>95</v>
      </c>
      <c r="E41" s="41">
        <f>'[1]928'!K9</f>
        <v>5370.41</v>
      </c>
      <c r="F41" s="42"/>
      <c r="G41" s="43">
        <f>'[1]928'!I10</f>
        <v>97.85</v>
      </c>
      <c r="H41" s="43"/>
      <c r="I41" s="43">
        <f>'[1]928'!J10</f>
        <v>-6676.82</v>
      </c>
      <c r="J41" s="43">
        <f>'[1]928'!K10</f>
        <v>0</v>
      </c>
      <c r="K41" s="43">
        <f>'[1]928'!L12</f>
        <v>0</v>
      </c>
    </row>
    <row r="42" spans="1:11" x14ac:dyDescent="0.3">
      <c r="A42" s="26">
        <v>929</v>
      </c>
      <c r="B42" s="27" t="s">
        <v>81</v>
      </c>
      <c r="C42" s="27"/>
      <c r="D42" s="27" t="s">
        <v>96</v>
      </c>
      <c r="E42" s="40">
        <v>0</v>
      </c>
      <c r="F42" s="23">
        <v>30000</v>
      </c>
      <c r="G42" s="24">
        <f>'[1]929'!I9</f>
        <v>10010.43</v>
      </c>
      <c r="H42" s="24"/>
      <c r="I42" s="24">
        <f>'[1]929'!J9</f>
        <v>-30000</v>
      </c>
      <c r="J42" s="24">
        <f>'[1]929'!K9</f>
        <v>-19989.57</v>
      </c>
      <c r="K42" s="24">
        <f>'[1]929'!L9</f>
        <v>19989.57</v>
      </c>
    </row>
    <row r="43" spans="1:11" x14ac:dyDescent="0.3">
      <c r="A43" s="26">
        <v>930</v>
      </c>
      <c r="B43" s="27" t="s">
        <v>81</v>
      </c>
      <c r="C43" s="27"/>
      <c r="D43" s="27" t="s">
        <v>97</v>
      </c>
      <c r="E43" s="40">
        <f>'[1]930'!K11</f>
        <v>-19904.62999999999</v>
      </c>
      <c r="F43" s="23">
        <f>'[1]930'!F12</f>
        <v>0</v>
      </c>
      <c r="G43" s="24">
        <f>'[1]930'!I12</f>
        <v>17661.05</v>
      </c>
      <c r="H43" s="24"/>
      <c r="I43" s="24">
        <f>'[1]930'!J12</f>
        <v>-34797</v>
      </c>
      <c r="J43" s="24">
        <f>'[1]930'!K12</f>
        <v>-37040.58</v>
      </c>
      <c r="K43" s="24">
        <f>'[1]930'!L13</f>
        <v>42439.579999999987</v>
      </c>
    </row>
    <row r="44" spans="1:11" x14ac:dyDescent="0.3">
      <c r="A44" s="34">
        <v>931</v>
      </c>
      <c r="B44" s="35" t="s">
        <v>81</v>
      </c>
      <c r="C44" s="35"/>
      <c r="D44" s="35" t="s">
        <v>98</v>
      </c>
      <c r="E44" s="41">
        <v>-528.29999999999927</v>
      </c>
      <c r="F44" s="42">
        <v>0</v>
      </c>
      <c r="G44" s="43">
        <v>0</v>
      </c>
      <c r="H44" s="43"/>
      <c r="I44" s="43">
        <v>0</v>
      </c>
      <c r="J44" s="43">
        <f>'[1]931'!K9</f>
        <v>0</v>
      </c>
      <c r="K44" s="43">
        <v>0</v>
      </c>
    </row>
    <row r="45" spans="1:11" x14ac:dyDescent="0.3">
      <c r="A45" s="26">
        <v>932</v>
      </c>
      <c r="B45" s="27" t="s">
        <v>81</v>
      </c>
      <c r="C45" s="27"/>
      <c r="D45" s="27" t="s">
        <v>60</v>
      </c>
      <c r="E45" s="40">
        <f>'[1]932'!K11</f>
        <v>-5053.9799999999996</v>
      </c>
      <c r="F45" s="23">
        <v>0</v>
      </c>
      <c r="G45" s="24">
        <f>'[1]932'!I12</f>
        <v>1360.7</v>
      </c>
      <c r="H45" s="24"/>
      <c r="I45" s="24">
        <f>'[1]932'!J11</f>
        <v>0</v>
      </c>
      <c r="J45" s="24">
        <f>'[1]932'!K12</f>
        <v>-28693.279999999999</v>
      </c>
      <c r="K45" s="24">
        <f>'[1]932'!L14</f>
        <v>3693.2799999999988</v>
      </c>
    </row>
    <row r="46" spans="1:11" x14ac:dyDescent="0.3">
      <c r="A46" s="34">
        <v>933</v>
      </c>
      <c r="B46" s="35" t="s">
        <v>81</v>
      </c>
      <c r="C46" s="35"/>
      <c r="D46" s="35" t="s">
        <v>99</v>
      </c>
      <c r="E46" s="41">
        <v>0</v>
      </c>
      <c r="F46" s="42">
        <v>0</v>
      </c>
      <c r="G46" s="43">
        <v>0</v>
      </c>
      <c r="H46" s="43"/>
      <c r="I46" s="43">
        <f>'[1]933'!J12</f>
        <v>-4537.5</v>
      </c>
      <c r="J46" s="43">
        <v>-1031.93</v>
      </c>
      <c r="K46" s="43">
        <f>'[1]933'!L11</f>
        <v>0</v>
      </c>
    </row>
    <row r="47" spans="1:11" x14ac:dyDescent="0.3">
      <c r="A47" s="26">
        <v>934</v>
      </c>
      <c r="B47" s="27" t="s">
        <v>81</v>
      </c>
      <c r="C47" s="27"/>
      <c r="D47" s="27" t="s">
        <v>100</v>
      </c>
      <c r="E47" s="40">
        <f>'[1]934'!E10+'[1]934'!E10</f>
        <v>0</v>
      </c>
      <c r="F47" s="40">
        <v>14533.15</v>
      </c>
      <c r="G47" s="40">
        <f>'[1]934'!I10</f>
        <v>7855.02</v>
      </c>
      <c r="H47" s="40"/>
      <c r="I47" s="40">
        <f>'[1]934'!J10</f>
        <v>-14533.15</v>
      </c>
      <c r="J47" s="40">
        <f>'[1]934'!K10</f>
        <v>-6678.1299999999992</v>
      </c>
      <c r="K47" s="40">
        <f>'[1]934'!L10</f>
        <v>6678.1299999999992</v>
      </c>
    </row>
    <row r="48" spans="1:11" x14ac:dyDescent="0.3">
      <c r="A48" s="26">
        <v>935</v>
      </c>
      <c r="B48" s="27" t="s">
        <v>81</v>
      </c>
      <c r="C48" s="27" t="s">
        <v>101</v>
      </c>
      <c r="D48" s="27" t="s">
        <v>102</v>
      </c>
      <c r="E48" s="40">
        <v>0</v>
      </c>
      <c r="F48" s="23">
        <f>'[1]935'!F9</f>
        <v>64559</v>
      </c>
      <c r="G48" s="24">
        <f>'[1]935'!I9</f>
        <v>0</v>
      </c>
      <c r="H48" s="24"/>
      <c r="I48" s="24">
        <f>'[1]935'!J9</f>
        <v>0</v>
      </c>
      <c r="J48" s="24">
        <f>'[1]935'!K9</f>
        <v>0</v>
      </c>
      <c r="K48" s="24">
        <f>'[1]935'!L9</f>
        <v>64559</v>
      </c>
    </row>
    <row r="49" spans="1:11" ht="15" thickBot="1" x14ac:dyDescent="0.35">
      <c r="A49" s="26"/>
      <c r="B49" s="27"/>
      <c r="C49" s="27"/>
      <c r="D49" s="27"/>
      <c r="E49" s="40"/>
      <c r="F49" s="23"/>
      <c r="G49" s="24"/>
      <c r="H49" s="24"/>
      <c r="I49" s="24"/>
      <c r="J49" s="24"/>
      <c r="K49" s="24"/>
    </row>
    <row r="50" spans="1:11" ht="15" thickBot="1" x14ac:dyDescent="0.35">
      <c r="A50" s="26"/>
      <c r="B50" s="27"/>
      <c r="C50" s="27"/>
      <c r="D50" s="27" t="s">
        <v>103</v>
      </c>
      <c r="E50" s="44">
        <f>SUM(E6:E49)</f>
        <v>-1799991.3000000003</v>
      </c>
      <c r="F50" s="44">
        <f>SUM(F6:F49)</f>
        <v>8624270.5099999998</v>
      </c>
      <c r="G50" s="44">
        <f>SUM(G6:G49)</f>
        <v>8640939.089999998</v>
      </c>
      <c r="H50" s="44">
        <f>SUM(H6:H48)</f>
        <v>882993.67</v>
      </c>
      <c r="I50" s="44">
        <f t="shared" ref="I50:J50" si="0">SUM(I6:I49)</f>
        <v>-7759221.6700000009</v>
      </c>
      <c r="J50" s="44">
        <f>SUM(J6:J49)</f>
        <v>-2156834.5200000005</v>
      </c>
      <c r="K50" s="44">
        <f>SUM(K6:K49)</f>
        <v>6554754.2099999981</v>
      </c>
    </row>
    <row r="51" spans="1:11" ht="15" thickTop="1" x14ac:dyDescent="0.3"/>
  </sheetData>
  <mergeCells count="2">
    <mergeCell ref="A1:D1"/>
    <mergeCell ref="A2:D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Eugene Mostofi</cp:lastModifiedBy>
  <dcterms:created xsi:type="dcterms:W3CDTF">2015-01-14T22:59:23Z</dcterms:created>
  <dcterms:modified xsi:type="dcterms:W3CDTF">2015-01-14T23:49:22Z</dcterms:modified>
</cp:coreProperties>
</file>