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2216" windowHeight="9216"/>
  </bookViews>
  <sheets>
    <sheet name="Balance Sheet 02-28-2017" sheetId="11" r:id="rId1"/>
    <sheet name="Revenue vs. Expenses 02-28-2017" sheetId="10" r:id="rId2"/>
    <sheet name="Under-Over Recovery 02-28-2017" sheetId="3" r:id="rId3"/>
    <sheet name="Indirect Rates last 7 years" sheetId="5" r:id="rId4"/>
    <sheet name="SEFA 02-28-2017" sheetId="9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I45" i="9" l="1"/>
  <c r="F45" i="9"/>
  <c r="I10" i="5" l="1"/>
  <c r="J10" i="5"/>
  <c r="K10" i="5"/>
  <c r="L10" i="5"/>
  <c r="M10" i="5"/>
  <c r="H10" i="5"/>
  <c r="B18" i="11"/>
  <c r="J43" i="9"/>
  <c r="I43" i="9"/>
  <c r="H43" i="9"/>
  <c r="G43" i="9"/>
  <c r="F43" i="9"/>
  <c r="J42" i="9"/>
  <c r="I42" i="9"/>
  <c r="G42" i="9"/>
  <c r="F42" i="9"/>
  <c r="J41" i="9"/>
  <c r="I41" i="9"/>
  <c r="G41" i="9"/>
  <c r="F41" i="9"/>
  <c r="J40" i="9"/>
  <c r="I40" i="9"/>
  <c r="G40" i="9"/>
  <c r="F40" i="9"/>
  <c r="I39" i="9"/>
  <c r="J38" i="9"/>
  <c r="I38" i="9"/>
  <c r="H38" i="9"/>
  <c r="G38" i="9"/>
  <c r="F38" i="9"/>
  <c r="J37" i="9"/>
  <c r="I37" i="9"/>
  <c r="G37" i="9"/>
  <c r="J36" i="9"/>
  <c r="I36" i="9"/>
  <c r="H36" i="9"/>
  <c r="G36" i="9"/>
  <c r="F36" i="9"/>
  <c r="J35" i="9"/>
  <c r="I35" i="9"/>
  <c r="G35" i="9"/>
  <c r="F35" i="9"/>
  <c r="E35" i="9"/>
  <c r="J34" i="9"/>
  <c r="I34" i="9"/>
  <c r="H34" i="9"/>
  <c r="G34" i="9"/>
  <c r="F34" i="9"/>
  <c r="E34" i="9"/>
  <c r="J33" i="9"/>
  <c r="I33" i="9"/>
  <c r="H33" i="9"/>
  <c r="G33" i="9"/>
  <c r="F33" i="9"/>
  <c r="J32" i="9"/>
  <c r="I32" i="9"/>
  <c r="H32" i="9"/>
  <c r="G32" i="9"/>
  <c r="F32" i="9"/>
  <c r="I31" i="9"/>
  <c r="H31" i="9"/>
  <c r="G31" i="9"/>
  <c r="J30" i="9"/>
  <c r="I30" i="9"/>
  <c r="F30" i="9"/>
  <c r="J29" i="9"/>
  <c r="I29" i="9"/>
  <c r="G29" i="9"/>
  <c r="F29" i="9"/>
  <c r="J28" i="9"/>
  <c r="I28" i="9"/>
  <c r="G28" i="9"/>
  <c r="F28" i="9"/>
  <c r="J27" i="9"/>
  <c r="I27" i="9"/>
  <c r="H27" i="9"/>
  <c r="G27" i="9"/>
  <c r="F27" i="9"/>
  <c r="J25" i="9"/>
  <c r="I25" i="9"/>
  <c r="H25" i="9"/>
  <c r="G25" i="9"/>
  <c r="F25" i="9"/>
  <c r="J24" i="9"/>
  <c r="I24" i="9"/>
  <c r="G24" i="9"/>
  <c r="F24" i="9"/>
  <c r="I23" i="9"/>
  <c r="J22" i="9"/>
  <c r="I22" i="9"/>
  <c r="H22" i="9"/>
  <c r="G22" i="9"/>
  <c r="F22" i="9"/>
  <c r="J21" i="9"/>
  <c r="I21" i="9"/>
  <c r="G21" i="9"/>
  <c r="F21" i="9"/>
  <c r="I20" i="9"/>
  <c r="I19" i="9"/>
  <c r="J18" i="9"/>
  <c r="I18" i="9"/>
  <c r="H18" i="9"/>
  <c r="G18" i="9"/>
  <c r="F18" i="9"/>
  <c r="E18" i="9"/>
  <c r="J17" i="9"/>
  <c r="I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G45" i="9"/>
  <c r="F6" i="9"/>
  <c r="H45" i="9"/>
  <c r="J45" i="9"/>
  <c r="E45" i="9"/>
  <c r="G10" i="5"/>
</calcChain>
</file>

<file path=xl/sharedStrings.xml><?xml version="1.0" encoding="utf-8"?>
<sst xmlns="http://schemas.openxmlformats.org/spreadsheetml/2006/main" count="183" uniqueCount="154">
  <si>
    <t>Assets</t>
  </si>
  <si>
    <t xml:space="preserve">   Current Assets</t>
  </si>
  <si>
    <t xml:space="preserve">      Cash and Cash Equivalents</t>
  </si>
  <si>
    <t xml:space="preserve">      Investments</t>
  </si>
  <si>
    <t xml:space="preserve">      Program Recivables</t>
  </si>
  <si>
    <t xml:space="preserve">      Travel Advance &amp; Misc Rec</t>
  </si>
  <si>
    <t xml:space="preserve">      Prepaid Expenses</t>
  </si>
  <si>
    <t>Total Current Assets</t>
  </si>
  <si>
    <t xml:space="preserve">   Fixed Assets</t>
  </si>
  <si>
    <t>Total Fixed Assets</t>
  </si>
  <si>
    <t>Total Assets</t>
  </si>
  <si>
    <t>Liabilities and Fund Balance</t>
  </si>
  <si>
    <t xml:space="preserve">   Current Liabilities</t>
  </si>
  <si>
    <t xml:space="preserve">      Accounts Payables</t>
  </si>
  <si>
    <t xml:space="preserve">      Payroll related payables</t>
  </si>
  <si>
    <t xml:space="preserve">      Accrued Leave Payable</t>
  </si>
  <si>
    <t>Total Current Liabilities</t>
  </si>
  <si>
    <t xml:space="preserve">   Fund Balance</t>
  </si>
  <si>
    <t>Total Liabilities and Fund Balance</t>
  </si>
  <si>
    <t>Northwest Portland Area Indian Health Board</t>
  </si>
  <si>
    <t>Balance Sheet</t>
  </si>
  <si>
    <t>Revenues</t>
  </si>
  <si>
    <t xml:space="preserve">   Program Revenue</t>
  </si>
  <si>
    <t xml:space="preserve">   Indirect Revenue</t>
  </si>
  <si>
    <t xml:space="preserve">   Other Revenue</t>
  </si>
  <si>
    <t>Total Revenues</t>
  </si>
  <si>
    <t>Expenditures</t>
  </si>
  <si>
    <t xml:space="preserve">   Operating Expenditures</t>
  </si>
  <si>
    <t xml:space="preserve">      Salaries &amp; Wages</t>
  </si>
  <si>
    <t xml:space="preserve">      Payroll Taxes &amp; Fringe Benefits</t>
  </si>
  <si>
    <t xml:space="preserve">      Prof. Fees &amp; Contract Services</t>
  </si>
  <si>
    <t xml:space="preserve">      Rent &amp; Facility Maint.</t>
  </si>
  <si>
    <t xml:space="preserve">      Equipment Lease &amp; Maint.</t>
  </si>
  <si>
    <t xml:space="preserve">      Telephone</t>
  </si>
  <si>
    <t xml:space="preserve">      Insurance</t>
  </si>
  <si>
    <t xml:space="preserve">      Travel</t>
  </si>
  <si>
    <t xml:space="preserve">      Supplies and Equipment</t>
  </si>
  <si>
    <t xml:space="preserve">      Postage &amp; Printing</t>
  </si>
  <si>
    <t xml:space="preserve">      Other Direct Expenses</t>
  </si>
  <si>
    <t xml:space="preserve">      Indirect Cost</t>
  </si>
  <si>
    <t>Total Operating Expenditures</t>
  </si>
  <si>
    <t>Total Expenditures</t>
  </si>
  <si>
    <t>Revenue Over (Under) Expenditures</t>
  </si>
  <si>
    <t>Grants</t>
  </si>
  <si>
    <t>Unrestricted</t>
  </si>
  <si>
    <t>Indirect</t>
  </si>
  <si>
    <t>Total</t>
  </si>
  <si>
    <t>TOTAL INDIRECT EXPENDED</t>
  </si>
  <si>
    <t>Calculated Rate</t>
  </si>
  <si>
    <t>Provisional under-recovery</t>
  </si>
  <si>
    <t>NORTHWEST PORTLAND AREA INDIAN HEALTH BOARD</t>
  </si>
  <si>
    <t>PY</t>
  </si>
  <si>
    <t>Cash</t>
  </si>
  <si>
    <t>Current</t>
  </si>
  <si>
    <t>Award</t>
  </si>
  <si>
    <t>Grant#</t>
  </si>
  <si>
    <t>Agency</t>
  </si>
  <si>
    <t>CFDA</t>
  </si>
  <si>
    <t>Title</t>
  </si>
  <si>
    <t>Receivable</t>
  </si>
  <si>
    <t>Awards</t>
  </si>
  <si>
    <t>Expended</t>
  </si>
  <si>
    <t>Received</t>
  </si>
  <si>
    <t>Balance</t>
  </si>
  <si>
    <t>U.S. DHHS</t>
  </si>
  <si>
    <t>1200 acct</t>
  </si>
  <si>
    <t>HHS-IHS 10-01-08-9/30/09</t>
  </si>
  <si>
    <t>93-228</t>
  </si>
  <si>
    <t>Health Management Development Program</t>
  </si>
  <si>
    <t>HHS-NIH</t>
  </si>
  <si>
    <t>HHS-IHS</t>
  </si>
  <si>
    <t>93-231</t>
  </si>
  <si>
    <t>Epidemiology Center</t>
  </si>
  <si>
    <t>HHS-IHS 6-1-2001 to 9-30-09</t>
  </si>
  <si>
    <t>93-237</t>
  </si>
  <si>
    <t>Special Diabetes Program for Indians</t>
  </si>
  <si>
    <t>114-14</t>
  </si>
  <si>
    <t>93-933</t>
  </si>
  <si>
    <t>NARCH 7</t>
  </si>
  <si>
    <t>WEAVE</t>
  </si>
  <si>
    <t>118-00-15</t>
  </si>
  <si>
    <t>SAMHSA</t>
  </si>
  <si>
    <t>93-243</t>
  </si>
  <si>
    <t>Reaching Out Involves Everyone</t>
  </si>
  <si>
    <t>I H S</t>
  </si>
  <si>
    <t>NARCH VIII Tots 2 tweens</t>
  </si>
  <si>
    <t>HHS-CDC</t>
  </si>
  <si>
    <t>93-283</t>
  </si>
  <si>
    <t>Nat'l Cancer Prevention and Control</t>
  </si>
  <si>
    <t>Thrive-Prupose Area 4</t>
  </si>
  <si>
    <t>Thrive-Purpose Area 2</t>
  </si>
  <si>
    <t>ASTHO-CDC Consortium</t>
  </si>
  <si>
    <t>HHS-I H S</t>
  </si>
  <si>
    <t>93-284</t>
  </si>
  <si>
    <t>Injury Prevention Program</t>
  </si>
  <si>
    <t>93-307</t>
  </si>
  <si>
    <t>Child Safety Seat Intervention</t>
  </si>
  <si>
    <t>HHH-HIS</t>
  </si>
  <si>
    <t>Dental Preventative and Clinical Support Centers Program</t>
  </si>
  <si>
    <t>93-507</t>
  </si>
  <si>
    <t>Public Health Infrastructure</t>
  </si>
  <si>
    <t>HHS-OMH</t>
  </si>
  <si>
    <t>93-137</t>
  </si>
  <si>
    <t>IDEA- (OMH)</t>
  </si>
  <si>
    <t>State &amp; Pass Through Funds</t>
  </si>
  <si>
    <t>OR</t>
  </si>
  <si>
    <t>93-889</t>
  </si>
  <si>
    <t>Health Security Preparedness &amp; Response Program (HSPR)</t>
  </si>
  <si>
    <t>93-070 &amp; 93-283</t>
  </si>
  <si>
    <t>TROCD</t>
  </si>
  <si>
    <t>WA-UW</t>
  </si>
  <si>
    <t>Regional Training Center-UW</t>
  </si>
  <si>
    <t>HHS-UW-NWCPHP</t>
  </si>
  <si>
    <t>93-003</t>
  </si>
  <si>
    <t>U of W  Bio-Terrorism</t>
  </si>
  <si>
    <t>Private</t>
  </si>
  <si>
    <t>93-092</t>
  </si>
  <si>
    <t>ACA Tribal Personal Resp. Teen Pregnancey Prevention</t>
  </si>
  <si>
    <t>PEW Charitable Trusts DHAT</t>
  </si>
  <si>
    <t>Kellog Foundation DHAT project</t>
  </si>
  <si>
    <t>TOTAL</t>
  </si>
  <si>
    <t>Total Indirect Costs</t>
  </si>
  <si>
    <t>Total Direct Cost Base</t>
  </si>
  <si>
    <t>Final Indirect Cost Rate</t>
  </si>
  <si>
    <t>TOTAL BASE EXPEND</t>
  </si>
  <si>
    <t>93-762</t>
  </si>
  <si>
    <t>93-444</t>
  </si>
  <si>
    <t>Planning for Self Governance</t>
  </si>
  <si>
    <t>Washington-DHHS-CDC</t>
  </si>
  <si>
    <t>93-069</t>
  </si>
  <si>
    <t>PHEP-Public Health Emergency Preparedness</t>
  </si>
  <si>
    <t>HPV Signature project</t>
  </si>
  <si>
    <t>National HPV Vaccine-U of Iowa</t>
  </si>
  <si>
    <t>93-733</t>
  </si>
  <si>
    <t>National HPV Vacinnation-U of Iowa</t>
  </si>
  <si>
    <t>NA</t>
  </si>
  <si>
    <t>Yellowhawk Cancer Data Project</t>
  </si>
  <si>
    <t>Robert wood johnson</t>
  </si>
  <si>
    <t>TARGET (Tribal Accreditation)</t>
  </si>
  <si>
    <t>Cow Creek BRFSS</t>
  </si>
  <si>
    <t>ACA Toolkit</t>
  </si>
  <si>
    <t>93-341</t>
  </si>
  <si>
    <t>CMS TTAG-NIHB</t>
  </si>
  <si>
    <t>93-145</t>
  </si>
  <si>
    <t>AIDS education and Training</t>
  </si>
  <si>
    <t>Yellohawk Tribal Eval</t>
  </si>
  <si>
    <t>General Fund</t>
  </si>
  <si>
    <t xml:space="preserve"> February 28,2017</t>
  </si>
  <si>
    <t>Revenue and Expense as of 02/28/2017</t>
  </si>
  <si>
    <t>As of 02/28/2017</t>
  </si>
  <si>
    <t xml:space="preserve">      Capitalized Fixed Assets-(net of accumulated depreciation)</t>
  </si>
  <si>
    <t>February 2017 Over/Under Recovery</t>
  </si>
  <si>
    <t>Drawdown available trough Payment Mgmt</t>
  </si>
  <si>
    <t>Indirect Rate as a relationship between Total Indirect Costs and Direct Cost Base Over the Last 7 Years as of Fiscal Year end Sept.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</si>
</sst>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u val="singleAccounting"/>
      <sz val="8"/>
      <color theme="1"/>
      <name val="Times New Roman"/>
      <family val="1"/>
    </font>
    <font>
      <u val="doubleAccounting"/>
      <sz val="8"/>
      <color theme="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sz val="9"/>
      <name val="Arial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Tahoma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850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4" fillId="0" borderId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43" fontId="24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3" fillId="8" borderId="8" applyNumberFormat="0" applyFont="0" applyAlignment="0" applyProtection="0"/>
    <xf numFmtId="0" fontId="14" fillId="6" borderId="5" applyNumberFormat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44" fontId="24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43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34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24" fillId="34" borderId="0"/>
    <xf numFmtId="0" fontId="24" fillId="34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4" fillId="34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5" fillId="34" borderId="0"/>
    <xf numFmtId="0" fontId="10" fillId="0" borderId="1" applyNumberFormat="0" applyFill="0" applyAlignment="0" applyProtection="0"/>
    <xf numFmtId="0" fontId="25" fillId="34" borderId="0"/>
    <xf numFmtId="0" fontId="10" fillId="0" borderId="1" applyNumberFormat="0" applyFill="0" applyAlignment="0" applyProtection="0"/>
    <xf numFmtId="0" fontId="25" fillId="34" borderId="0"/>
    <xf numFmtId="0" fontId="25" fillId="34" borderId="0"/>
    <xf numFmtId="0" fontId="25" fillId="34" borderId="0"/>
    <xf numFmtId="0" fontId="25" fillId="34" borderId="0"/>
    <xf numFmtId="0" fontId="25" fillId="34" borderId="0"/>
    <xf numFmtId="0" fontId="10" fillId="0" borderId="1" applyNumberFormat="0" applyFill="0" applyAlignment="0" applyProtection="0"/>
    <xf numFmtId="0" fontId="25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5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5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5" fillId="34" borderId="0"/>
    <xf numFmtId="0" fontId="10" fillId="0" borderId="2" applyNumberFormat="0" applyFill="0" applyAlignment="0" applyProtection="0"/>
    <xf numFmtId="0" fontId="25" fillId="34" borderId="0"/>
    <xf numFmtId="0" fontId="10" fillId="0" borderId="2" applyNumberFormat="0" applyFill="0" applyAlignment="0" applyProtection="0"/>
    <xf numFmtId="0" fontId="25" fillId="34" borderId="0"/>
    <xf numFmtId="0" fontId="25" fillId="34" borderId="0"/>
    <xf numFmtId="0" fontId="25" fillId="34" borderId="0"/>
    <xf numFmtId="0" fontId="25" fillId="34" borderId="0"/>
    <xf numFmtId="0" fontId="25" fillId="34" borderId="0"/>
    <xf numFmtId="0" fontId="10" fillId="0" borderId="2" applyNumberFormat="0" applyFill="0" applyAlignment="0" applyProtection="0"/>
    <xf numFmtId="0" fontId="25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5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34" borderId="19"/>
    <xf numFmtId="0" fontId="15" fillId="0" borderId="9" applyNumberFormat="0" applyFill="0" applyAlignment="0" applyProtection="0"/>
    <xf numFmtId="0" fontId="24" fillId="34" borderId="19"/>
    <xf numFmtId="0" fontId="15" fillId="0" borderId="9" applyNumberFormat="0" applyFill="0" applyAlignment="0" applyProtection="0"/>
    <xf numFmtId="0" fontId="24" fillId="34" borderId="19"/>
    <xf numFmtId="0" fontId="24" fillId="34" borderId="19"/>
    <xf numFmtId="0" fontId="24" fillId="34" borderId="19"/>
    <xf numFmtId="0" fontId="24" fillId="34" borderId="19"/>
    <xf numFmtId="0" fontId="24" fillId="34" borderId="19"/>
    <xf numFmtId="0" fontId="15" fillId="0" borderId="9" applyNumberFormat="0" applyFill="0" applyAlignment="0" applyProtection="0"/>
    <xf numFmtId="0" fontId="24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4" fillId="8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3" fillId="8" borderId="8" applyNumberFormat="0" applyFont="0" applyAlignment="0" applyProtection="0"/>
    <xf numFmtId="0" fontId="15" fillId="0" borderId="9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40" fontId="0" fillId="0" borderId="0" xfId="0" applyNumberFormat="1" applyAlignment="1">
      <alignment horizontal="right"/>
    </xf>
    <xf numFmtId="40" fontId="18" fillId="0" borderId="0" xfId="0" applyNumberFormat="1" applyFont="1" applyAlignment="1">
      <alignment horizontal="right" wrapText="1"/>
    </xf>
    <xf numFmtId="40" fontId="18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0" fontId="20" fillId="0" borderId="0" xfId="0" applyFont="1" applyBorder="1" applyAlignment="1">
      <alignment horizontal="center"/>
    </xf>
    <xf numFmtId="40" fontId="17" fillId="0" borderId="0" xfId="0" applyNumberFormat="1" applyFont="1" applyAlignment="1">
      <alignment horizontal="right" vertical="top" wrapText="1"/>
    </xf>
    <xf numFmtId="40" fontId="19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0" fontId="22" fillId="0" borderId="0" xfId="0" applyNumberFormat="1" applyFont="1" applyAlignment="1">
      <alignment horizontal="right"/>
    </xf>
    <xf numFmtId="40" fontId="21" fillId="0" borderId="0" xfId="0" applyNumberFormat="1" applyFont="1" applyAlignment="1">
      <alignment horizontal="right" vertical="top"/>
    </xf>
    <xf numFmtId="40" fontId="22" fillId="0" borderId="0" xfId="0" applyNumberFormat="1" applyFont="1" applyAlignment="1">
      <alignment horizontal="right" vertical="top"/>
    </xf>
    <xf numFmtId="40" fontId="23" fillId="0" borderId="0" xfId="0" applyNumberFormat="1" applyFont="1" applyAlignment="1">
      <alignment horizontal="right" vertical="top"/>
    </xf>
    <xf numFmtId="0" fontId="0" fillId="0" borderId="0" xfId="0"/>
    <xf numFmtId="0" fontId="3" fillId="0" borderId="0" xfId="87"/>
    <xf numFmtId="3" fontId="3" fillId="0" borderId="0" xfId="87" applyNumberFormat="1"/>
    <xf numFmtId="0" fontId="0" fillId="0" borderId="0" xfId="0"/>
    <xf numFmtId="4" fontId="3" fillId="0" borderId="0" xfId="87" applyNumberFormat="1"/>
    <xf numFmtId="10" fontId="3" fillId="0" borderId="0" xfId="87" applyNumberFormat="1"/>
    <xf numFmtId="0" fontId="3" fillId="0" borderId="0" xfId="87" applyFill="1"/>
    <xf numFmtId="3" fontId="3" fillId="0" borderId="0" xfId="87" applyNumberFormat="1" applyFill="1" applyBorder="1"/>
    <xf numFmtId="3" fontId="3" fillId="0" borderId="0" xfId="87" applyNumberFormat="1" applyFill="1"/>
    <xf numFmtId="4" fontId="28" fillId="0" borderId="22" xfId="88" applyNumberFormat="1" applyFont="1" applyFill="1" applyBorder="1"/>
    <xf numFmtId="0" fontId="29" fillId="33" borderId="0" xfId="87" applyFont="1" applyFill="1"/>
    <xf numFmtId="0" fontId="30" fillId="0" borderId="0" xfId="1404" applyFont="1"/>
    <xf numFmtId="40" fontId="17" fillId="0" borderId="0" xfId="0" applyNumberFormat="1" applyFont="1" applyAlignment="1">
      <alignment horizontal="right" vertical="top"/>
    </xf>
    <xf numFmtId="40" fontId="18" fillId="0" borderId="0" xfId="0" applyNumberFormat="1" applyFont="1" applyAlignment="1">
      <alignment horizontal="right" vertical="top"/>
    </xf>
    <xf numFmtId="40" fontId="19" fillId="0" borderId="0" xfId="0" applyNumberFormat="1" applyFont="1" applyAlignment="1">
      <alignment horizontal="right" vertical="top"/>
    </xf>
    <xf numFmtId="40" fontId="22" fillId="0" borderId="0" xfId="0" applyNumberFormat="1" applyFont="1" applyAlignment="1">
      <alignment horizontal="right" wrapText="1"/>
    </xf>
    <xf numFmtId="40" fontId="21" fillId="0" borderId="0" xfId="0" applyNumberFormat="1" applyFont="1" applyAlignment="1">
      <alignment horizontal="right" vertical="top" wrapText="1"/>
    </xf>
    <xf numFmtId="14" fontId="31" fillId="0" borderId="0" xfId="0" applyNumberFormat="1" applyFont="1" applyAlignment="1">
      <alignment horizontal="center" wrapText="1"/>
    </xf>
    <xf numFmtId="43" fontId="28" fillId="34" borderId="0" xfId="1848" applyFont="1" applyFill="1" applyAlignment="1">
      <alignment horizontal="right"/>
    </xf>
    <xf numFmtId="0" fontId="28" fillId="34" borderId="0" xfId="1847" applyFont="1" applyFill="1"/>
    <xf numFmtId="4" fontId="28" fillId="0" borderId="0" xfId="1848" applyNumberFormat="1" applyFont="1" applyFill="1"/>
    <xf numFmtId="40" fontId="32" fillId="0" borderId="0" xfId="0" applyNumberFormat="1" applyFont="1"/>
    <xf numFmtId="3" fontId="32" fillId="0" borderId="0" xfId="0" applyNumberFormat="1" applyFont="1"/>
    <xf numFmtId="4" fontId="32" fillId="0" borderId="0" xfId="0" applyNumberFormat="1" applyFont="1"/>
    <xf numFmtId="43" fontId="32" fillId="0" borderId="0" xfId="0" applyNumberFormat="1" applyFont="1"/>
    <xf numFmtId="43" fontId="32" fillId="0" borderId="0" xfId="0" applyNumberFormat="1" applyFont="1" applyFill="1"/>
    <xf numFmtId="40" fontId="32" fillId="0" borderId="0" xfId="0" applyNumberFormat="1" applyFont="1" applyAlignment="1">
      <alignment horizontal="center"/>
    </xf>
    <xf numFmtId="3" fontId="32" fillId="0" borderId="0" xfId="0" applyNumberFormat="1" applyFont="1" applyFill="1" applyAlignment="1"/>
    <xf numFmtId="4" fontId="32" fillId="0" borderId="0" xfId="0" applyNumberFormat="1" applyFont="1" applyFill="1" applyAlignment="1"/>
    <xf numFmtId="43" fontId="32" fillId="0" borderId="0" xfId="0" applyNumberFormat="1" applyFont="1" applyFill="1" applyAlignment="1">
      <alignment horizontal="center"/>
    </xf>
    <xf numFmtId="0" fontId="28" fillId="34" borderId="22" xfId="0" applyFont="1" applyFill="1" applyBorder="1"/>
    <xf numFmtId="43" fontId="28" fillId="34" borderId="0" xfId="1" applyFont="1" applyFill="1" applyAlignment="1">
      <alignment horizontal="right"/>
    </xf>
    <xf numFmtId="4" fontId="28" fillId="0" borderId="22" xfId="1" applyNumberFormat="1" applyFont="1" applyFill="1" applyBorder="1"/>
    <xf numFmtId="4" fontId="28" fillId="35" borderId="22" xfId="1" applyNumberFormat="1" applyFont="1" applyFill="1" applyBorder="1"/>
    <xf numFmtId="0" fontId="28" fillId="34" borderId="0" xfId="0" applyFont="1" applyFill="1"/>
    <xf numFmtId="4" fontId="28" fillId="0" borderId="0" xfId="1" applyNumberFormat="1" applyFont="1" applyFill="1"/>
    <xf numFmtId="10" fontId="28" fillId="33" borderId="22" xfId="1" applyNumberFormat="1" applyFont="1" applyFill="1" applyBorder="1"/>
    <xf numFmtId="4" fontId="28" fillId="33" borderId="0" xfId="1" applyNumberFormat="1" applyFont="1" applyFill="1"/>
    <xf numFmtId="40" fontId="36" fillId="0" borderId="0" xfId="0" applyNumberFormat="1" applyFont="1" applyAlignment="1">
      <alignment horizontal="right" wrapText="1"/>
    </xf>
    <xf numFmtId="0" fontId="33" fillId="33" borderId="0" xfId="87" applyFont="1" applyFill="1"/>
    <xf numFmtId="40" fontId="37" fillId="0" borderId="0" xfId="0" applyNumberFormat="1" applyFont="1" applyAlignment="1">
      <alignment horizontal="right" vertical="top" wrapText="1"/>
    </xf>
    <xf numFmtId="0" fontId="28" fillId="0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40" fontId="28" fillId="0" borderId="18" xfId="0" applyNumberFormat="1" applyFont="1" applyBorder="1" applyAlignment="1">
      <alignment horizontal="center"/>
    </xf>
    <xf numFmtId="3" fontId="28" fillId="0" borderId="18" xfId="0" applyNumberFormat="1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 horizontal="center"/>
    </xf>
    <xf numFmtId="43" fontId="28" fillId="0" borderId="18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/>
    <xf numFmtId="0" fontId="38" fillId="0" borderId="0" xfId="0" applyFont="1" applyBorder="1" applyAlignment="1">
      <alignment horizontal="center"/>
    </xf>
    <xf numFmtId="40" fontId="28" fillId="0" borderId="0" xfId="0" applyNumberFormat="1" applyFont="1" applyBorder="1"/>
    <xf numFmtId="3" fontId="28" fillId="0" borderId="0" xfId="0" applyNumberFormat="1" applyFont="1" applyFill="1" applyBorder="1"/>
    <xf numFmtId="4" fontId="28" fillId="0" borderId="0" xfId="0" applyNumberFormat="1" applyFont="1" applyFill="1" applyBorder="1"/>
    <xf numFmtId="43" fontId="28" fillId="0" borderId="0" xfId="0" applyNumberFormat="1" applyFont="1" applyFill="1" applyBorder="1"/>
    <xf numFmtId="43" fontId="28" fillId="0" borderId="0" xfId="0" quotePrefix="1" applyNumberFormat="1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/>
    <xf numFmtId="40" fontId="28" fillId="0" borderId="0" xfId="0" applyNumberFormat="1" applyFont="1" applyFill="1"/>
    <xf numFmtId="3" fontId="28" fillId="0" borderId="0" xfId="0" applyNumberFormat="1" applyFont="1" applyFill="1"/>
    <xf numFmtId="0" fontId="28" fillId="0" borderId="0" xfId="0" applyFont="1" applyFill="1"/>
    <xf numFmtId="4" fontId="28" fillId="0" borderId="0" xfId="0" applyNumberFormat="1" applyFont="1" applyFill="1"/>
    <xf numFmtId="0" fontId="28" fillId="0" borderId="0" xfId="0" applyFont="1" applyAlignment="1">
      <alignment horizontal="center"/>
    </xf>
    <xf numFmtId="40" fontId="28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40" fontId="28" fillId="0" borderId="0" xfId="0" applyNumberFormat="1" applyFont="1" applyFill="1" applyBorder="1"/>
    <xf numFmtId="43" fontId="28" fillId="0" borderId="12" xfId="0" applyNumberFormat="1" applyFont="1" applyFill="1" applyBorder="1"/>
    <xf numFmtId="3" fontId="28" fillId="0" borderId="12" xfId="0" applyNumberFormat="1" applyFont="1" applyFill="1" applyBorder="1"/>
    <xf numFmtId="3" fontId="28" fillId="33" borderId="0" xfId="0" applyNumberFormat="1" applyFont="1" applyFill="1"/>
    <xf numFmtId="0" fontId="39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40" fontId="29" fillId="0" borderId="0" xfId="0" applyNumberFormat="1" applyFont="1" applyAlignment="1">
      <alignment horizontal="right"/>
    </xf>
    <xf numFmtId="0" fontId="34" fillId="0" borderId="23" xfId="0" applyFont="1" applyBorder="1" applyAlignment="1">
      <alignment horizontal="left"/>
    </xf>
    <xf numFmtId="38" fontId="40" fillId="0" borderId="0" xfId="0" applyNumberFormat="1" applyFont="1" applyAlignment="1">
      <alignment horizontal="right" vertical="top"/>
    </xf>
    <xf numFmtId="38" fontId="41" fillId="0" borderId="0" xfId="0" applyNumberFormat="1" applyFont="1" applyAlignment="1">
      <alignment horizontal="right" vertical="top"/>
    </xf>
    <xf numFmtId="38" fontId="42" fillId="0" borderId="0" xfId="0" applyNumberFormat="1" applyFont="1" applyAlignment="1">
      <alignment horizontal="right" vertical="top"/>
    </xf>
    <xf numFmtId="38" fontId="29" fillId="0" borderId="0" xfId="0" applyNumberFormat="1" applyFont="1" applyAlignment="1">
      <alignment horizontal="right"/>
    </xf>
    <xf numFmtId="38" fontId="34" fillId="0" borderId="24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right" vertical="top" wrapText="1"/>
    </xf>
    <xf numFmtId="38" fontId="21" fillId="0" borderId="0" xfId="0" applyNumberFormat="1" applyFont="1" applyAlignment="1">
      <alignment horizontal="right" vertical="top"/>
    </xf>
    <xf numFmtId="38" fontId="22" fillId="0" borderId="0" xfId="0" applyNumberFormat="1" applyFont="1" applyAlignment="1">
      <alignment horizontal="right" vertical="top" wrapText="1"/>
    </xf>
    <xf numFmtId="38" fontId="22" fillId="0" borderId="0" xfId="0" applyNumberFormat="1" applyFont="1" applyAlignment="1">
      <alignment horizontal="right" vertical="top"/>
    </xf>
    <xf numFmtId="38" fontId="23" fillId="0" borderId="0" xfId="0" applyNumberFormat="1" applyFont="1" applyAlignment="1">
      <alignment horizontal="right" vertical="top" wrapText="1"/>
    </xf>
    <xf numFmtId="38" fontId="23" fillId="0" borderId="0" xfId="0" applyNumberFormat="1" applyFont="1" applyAlignment="1">
      <alignment horizontal="right" vertical="top"/>
    </xf>
    <xf numFmtId="0" fontId="2" fillId="0" borderId="17" xfId="87" applyFont="1" applyBorder="1" applyAlignment="1">
      <alignment horizontal="center"/>
    </xf>
    <xf numFmtId="0" fontId="3" fillId="0" borderId="13" xfId="87" applyBorder="1" applyAlignment="1">
      <alignment horizontal="center"/>
    </xf>
    <xf numFmtId="0" fontId="3" fillId="0" borderId="16" xfId="87" applyBorder="1" applyAlignment="1">
      <alignment horizontal="center"/>
    </xf>
    <xf numFmtId="0" fontId="3" fillId="0" borderId="15" xfId="87" applyBorder="1" applyAlignment="1">
      <alignment horizontal="center"/>
    </xf>
    <xf numFmtId="0" fontId="3" fillId="0" borderId="11" xfId="87" applyBorder="1" applyAlignment="1">
      <alignment horizontal="center"/>
    </xf>
    <xf numFmtId="0" fontId="3" fillId="0" borderId="14" xfId="87" applyBorder="1" applyAlignment="1">
      <alignment horizontal="center"/>
    </xf>
    <xf numFmtId="0" fontId="1" fillId="0" borderId="17" xfId="87" applyFont="1" applyBorder="1" applyAlignment="1">
      <alignment horizontal="center" wrapText="1"/>
    </xf>
    <xf numFmtId="0" fontId="3" fillId="0" borderId="13" xfId="87" applyBorder="1" applyAlignment="1">
      <alignment horizontal="center" wrapText="1"/>
    </xf>
    <xf numFmtId="0" fontId="3" fillId="0" borderId="16" xfId="87" applyBorder="1" applyAlignment="1">
      <alignment horizontal="center" wrapText="1"/>
    </xf>
    <xf numFmtId="0" fontId="3" fillId="0" borderId="20" xfId="87" applyBorder="1" applyAlignment="1">
      <alignment horizontal="center" wrapText="1"/>
    </xf>
    <xf numFmtId="0" fontId="3" fillId="0" borderId="0" xfId="87" applyBorder="1" applyAlignment="1">
      <alignment horizontal="center" wrapText="1"/>
    </xf>
    <xf numFmtId="0" fontId="3" fillId="0" borderId="21" xfId="87" applyBorder="1" applyAlignment="1">
      <alignment horizontal="center" wrapText="1"/>
    </xf>
    <xf numFmtId="0" fontId="3" fillId="0" borderId="15" xfId="87" applyBorder="1" applyAlignment="1">
      <alignment horizontal="center" wrapText="1"/>
    </xf>
    <xf numFmtId="0" fontId="3" fillId="0" borderId="11" xfId="87" applyBorder="1" applyAlignment="1">
      <alignment horizontal="center" wrapText="1"/>
    </xf>
    <xf numFmtId="0" fontId="3" fillId="0" borderId="14" xfId="87" applyBorder="1" applyAlignment="1">
      <alignment horizontal="center" wrapText="1"/>
    </xf>
    <xf numFmtId="49" fontId="35" fillId="33" borderId="0" xfId="87" applyNumberFormat="1" applyFont="1" applyFill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49" fontId="34" fillId="0" borderId="25" xfId="0" applyNumberFormat="1" applyFont="1" applyBorder="1" applyAlignment="1">
      <alignment horizontal="center" wrapText="1"/>
    </xf>
  </cellXfs>
  <cellStyles count="1850">
    <cellStyle name="20% - Accent1" xfId="24" builtinId="30" customBuiltin="1"/>
    <cellStyle name="20% - Accent1 10" xfId="70"/>
    <cellStyle name="20% - Accent1 10 2" xfId="187"/>
    <cellStyle name="20% - Accent1 11" xfId="172"/>
    <cellStyle name="20% - Accent1 11 2" xfId="186"/>
    <cellStyle name="20% - Accent1 12" xfId="139"/>
    <cellStyle name="20% - Accent1 12 2" xfId="185"/>
    <cellStyle name="20% - Accent1 13" xfId="77"/>
    <cellStyle name="20% - Accent1 13 2" xfId="184"/>
    <cellStyle name="20% - Accent1 14" xfId="79"/>
    <cellStyle name="20% - Accent1 15" xfId="183"/>
    <cellStyle name="20% - Accent1 16" xfId="173"/>
    <cellStyle name="20% - Accent1 17" xfId="57"/>
    <cellStyle name="20% - Accent1 18" xfId="182"/>
    <cellStyle name="20% - Accent1 19" xfId="62"/>
    <cellStyle name="20% - Accent1 2" xfId="89"/>
    <cellStyle name="20% - Accent1 20" xfId="141"/>
    <cellStyle name="20% - Accent1 21" xfId="75"/>
    <cellStyle name="20% - Accent1 22" xfId="49"/>
    <cellStyle name="20% - Accent1 23" xfId="176"/>
    <cellStyle name="20% - Accent1 24" xfId="142"/>
    <cellStyle name="20% - Accent1 25" xfId="178"/>
    <cellStyle name="20% - Accent1 26" xfId="53"/>
    <cellStyle name="20% - Accent1 27" xfId="71"/>
    <cellStyle name="20% - Accent1 28" xfId="143"/>
    <cellStyle name="20% - Accent1 29" xfId="179"/>
    <cellStyle name="20% - Accent1 3" xfId="60"/>
    <cellStyle name="20% - Accent1 30" xfId="1682"/>
    <cellStyle name="20% - Accent1 31" xfId="1729"/>
    <cellStyle name="20% - Accent1 32" xfId="1776"/>
    <cellStyle name="20% - Accent1 4" xfId="136"/>
    <cellStyle name="20% - Accent1 5" xfId="144"/>
    <cellStyle name="20% - Accent1 6" xfId="86"/>
    <cellStyle name="20% - Accent1 7" xfId="66"/>
    <cellStyle name="20% - Accent1 8" xfId="84"/>
    <cellStyle name="20% - Accent1 9" xfId="145"/>
    <cellStyle name="20% - Accent2" xfId="28" builtinId="34" customBuiltin="1"/>
    <cellStyle name="20% - Accent2 10" xfId="68"/>
    <cellStyle name="20% - Accent2 10 2" xfId="180"/>
    <cellStyle name="20% - Accent2 11" xfId="76"/>
    <cellStyle name="20% - Accent2 11 2" xfId="160"/>
    <cellStyle name="20% - Accent2 12" xfId="146"/>
    <cellStyle name="20% - Accent2 12 2" xfId="181"/>
    <cellStyle name="20% - Accent2 13" xfId="74"/>
    <cellStyle name="20% - Accent2 13 2" xfId="64"/>
    <cellStyle name="20% - Accent2 14" xfId="174"/>
    <cellStyle name="20% - Accent2 15" xfId="147"/>
    <cellStyle name="20% - Accent2 16" xfId="175"/>
    <cellStyle name="20% - Accent2 17" xfId="50"/>
    <cellStyle name="20% - Accent2 18" xfId="177"/>
    <cellStyle name="20% - Accent2 19" xfId="148"/>
    <cellStyle name="20% - Accent2 2" xfId="90"/>
    <cellStyle name="20% - Accent2 20" xfId="54"/>
    <cellStyle name="20% - Accent2 21" xfId="85"/>
    <cellStyle name="20% - Accent2 22" xfId="149"/>
    <cellStyle name="20% - Accent2 23" xfId="72"/>
    <cellStyle name="20% - Accent2 24" xfId="63"/>
    <cellStyle name="20% - Accent2 25" xfId="168"/>
    <cellStyle name="20% - Accent2 26" xfId="150"/>
    <cellStyle name="20% - Accent2 27" xfId="169"/>
    <cellStyle name="20% - Accent2 28" xfId="61"/>
    <cellStyle name="20% - Accent2 29" xfId="82"/>
    <cellStyle name="20% - Accent2 3" xfId="151"/>
    <cellStyle name="20% - Accent2 30" xfId="1686"/>
    <cellStyle name="20% - Accent2 31" xfId="1733"/>
    <cellStyle name="20% - Accent2 32" xfId="1780"/>
    <cellStyle name="20% - Accent2 4" xfId="161"/>
    <cellStyle name="20% - Accent2 5" xfId="137"/>
    <cellStyle name="20% - Accent2 6" xfId="163"/>
    <cellStyle name="20% - Accent2 7" xfId="152"/>
    <cellStyle name="20% - Accent2 8" xfId="165"/>
    <cellStyle name="20% - Accent2 9" xfId="47"/>
    <cellStyle name="20% - Accent3" xfId="32" builtinId="38" customBuiltin="1"/>
    <cellStyle name="20% - Accent3 10" xfId="167"/>
    <cellStyle name="20% - Accent3 10 2" xfId="153"/>
    <cellStyle name="20% - Accent3 11" xfId="140"/>
    <cellStyle name="20% - Accent3 11 2" xfId="67"/>
    <cellStyle name="20% - Accent3 12" xfId="170"/>
    <cellStyle name="20% - Accent3 12 2" xfId="154"/>
    <cellStyle name="20% - Accent3 13" xfId="56"/>
    <cellStyle name="20% - Accent3 13 2" xfId="55"/>
    <cellStyle name="20% - Accent3 14" xfId="52"/>
    <cellStyle name="20% - Accent3 15" xfId="155"/>
    <cellStyle name="20% - Accent3 16" xfId="80"/>
    <cellStyle name="20% - Accent3 17" xfId="59"/>
    <cellStyle name="20% - Accent3 18" xfId="135"/>
    <cellStyle name="20% - Accent3 19" xfId="156"/>
    <cellStyle name="20% - Accent3 2" xfId="91"/>
    <cellStyle name="20% - Accent3 20" xfId="51"/>
    <cellStyle name="20% - Accent3 21" xfId="81"/>
    <cellStyle name="20% - Accent3 22" xfId="157"/>
    <cellStyle name="20% - Accent3 23" xfId="162"/>
    <cellStyle name="20% - Accent3 24" xfId="138"/>
    <cellStyle name="20% - Accent3 25" xfId="164"/>
    <cellStyle name="20% - Accent3 26" xfId="158"/>
    <cellStyle name="20% - Accent3 27" xfId="166"/>
    <cellStyle name="20% - Accent3 28" xfId="58"/>
    <cellStyle name="20% - Accent3 29" xfId="134"/>
    <cellStyle name="20% - Accent3 3" xfId="159"/>
    <cellStyle name="20% - Accent3 30" xfId="1690"/>
    <cellStyle name="20% - Accent3 31" xfId="1737"/>
    <cellStyle name="20% - Accent3 32" xfId="1784"/>
    <cellStyle name="20% - Accent3 4" xfId="73"/>
    <cellStyle name="20% - Accent3 5" xfId="48"/>
    <cellStyle name="20% - Accent3 6" xfId="171"/>
    <cellStyle name="20% - Accent3 7" xfId="189"/>
    <cellStyle name="20% - Accent3 8" xfId="190"/>
    <cellStyle name="20% - Accent3 9" xfId="191"/>
    <cellStyle name="20% - Accent4" xfId="36" builtinId="42" customBuiltin="1"/>
    <cellStyle name="20% - Accent4 10" xfId="192"/>
    <cellStyle name="20% - Accent4 10 2" xfId="193"/>
    <cellStyle name="20% - Accent4 11" xfId="194"/>
    <cellStyle name="20% - Accent4 11 2" xfId="195"/>
    <cellStyle name="20% - Accent4 12" xfId="196"/>
    <cellStyle name="20% - Accent4 12 2" xfId="197"/>
    <cellStyle name="20% - Accent4 13" xfId="198"/>
    <cellStyle name="20% - Accent4 13 2" xfId="199"/>
    <cellStyle name="20% - Accent4 14" xfId="200"/>
    <cellStyle name="20% - Accent4 15" xfId="201"/>
    <cellStyle name="20% - Accent4 16" xfId="202"/>
    <cellStyle name="20% - Accent4 17" xfId="203"/>
    <cellStyle name="20% - Accent4 18" xfId="204"/>
    <cellStyle name="20% - Accent4 19" xfId="205"/>
    <cellStyle name="20% - Accent4 2" xfId="92"/>
    <cellStyle name="20% - Accent4 20" xfId="206"/>
    <cellStyle name="20% - Accent4 21" xfId="207"/>
    <cellStyle name="20% - Accent4 22" xfId="208"/>
    <cellStyle name="20% - Accent4 23" xfId="209"/>
    <cellStyle name="20% - Accent4 24" xfId="210"/>
    <cellStyle name="20% - Accent4 25" xfId="211"/>
    <cellStyle name="20% - Accent4 26" xfId="212"/>
    <cellStyle name="20% - Accent4 27" xfId="213"/>
    <cellStyle name="20% - Accent4 28" xfId="214"/>
    <cellStyle name="20% - Accent4 29" xfId="215"/>
    <cellStyle name="20% - Accent4 3" xfId="216"/>
    <cellStyle name="20% - Accent4 30" xfId="1694"/>
    <cellStyle name="20% - Accent4 31" xfId="1741"/>
    <cellStyle name="20% - Accent4 32" xfId="1788"/>
    <cellStyle name="20% - Accent4 4" xfId="217"/>
    <cellStyle name="20% - Accent4 5" xfId="218"/>
    <cellStyle name="20% - Accent4 6" xfId="219"/>
    <cellStyle name="20% - Accent4 7" xfId="220"/>
    <cellStyle name="20% - Accent4 8" xfId="221"/>
    <cellStyle name="20% - Accent4 9" xfId="222"/>
    <cellStyle name="20% - Accent5" xfId="40" builtinId="46" customBuiltin="1"/>
    <cellStyle name="20% - Accent5 10" xfId="223"/>
    <cellStyle name="20% - Accent5 10 2" xfId="224"/>
    <cellStyle name="20% - Accent5 11" xfId="225"/>
    <cellStyle name="20% - Accent5 11 2" xfId="226"/>
    <cellStyle name="20% - Accent5 12" xfId="227"/>
    <cellStyle name="20% - Accent5 12 2" xfId="228"/>
    <cellStyle name="20% - Accent5 13" xfId="229"/>
    <cellStyle name="20% - Accent5 13 2" xfId="230"/>
    <cellStyle name="20% - Accent5 14" xfId="231"/>
    <cellStyle name="20% - Accent5 15" xfId="232"/>
    <cellStyle name="20% - Accent5 16" xfId="233"/>
    <cellStyle name="20% - Accent5 17" xfId="234"/>
    <cellStyle name="20% - Accent5 18" xfId="235"/>
    <cellStyle name="20% - Accent5 19" xfId="236"/>
    <cellStyle name="20% - Accent5 2" xfId="93"/>
    <cellStyle name="20% - Accent5 20" xfId="238"/>
    <cellStyle name="20% - Accent5 21" xfId="239"/>
    <cellStyle name="20% - Accent5 22" xfId="240"/>
    <cellStyle name="20% - Accent5 23" xfId="241"/>
    <cellStyle name="20% - Accent5 24" xfId="242"/>
    <cellStyle name="20% - Accent5 25" xfId="243"/>
    <cellStyle name="20% - Accent5 26" xfId="244"/>
    <cellStyle name="20% - Accent5 27" xfId="245"/>
    <cellStyle name="20% - Accent5 28" xfId="246"/>
    <cellStyle name="20% - Accent5 29" xfId="247"/>
    <cellStyle name="20% - Accent5 3" xfId="248"/>
    <cellStyle name="20% - Accent5 30" xfId="1698"/>
    <cellStyle name="20% - Accent5 31" xfId="1745"/>
    <cellStyle name="20% - Accent5 32" xfId="1792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" xfId="44" builtinId="50" customBuiltin="1"/>
    <cellStyle name="20% - Accent6 10" xfId="255"/>
    <cellStyle name="20% - Accent6 10 2" xfId="256"/>
    <cellStyle name="20% - Accent6 11" xfId="257"/>
    <cellStyle name="20% - Accent6 11 2" xfId="258"/>
    <cellStyle name="20% - Accent6 12" xfId="259"/>
    <cellStyle name="20% - Accent6 12 2" xfId="260"/>
    <cellStyle name="20% - Accent6 13" xfId="261"/>
    <cellStyle name="20% - Accent6 13 2" xfId="262"/>
    <cellStyle name="20% - Accent6 14" xfId="263"/>
    <cellStyle name="20% - Accent6 15" xfId="264"/>
    <cellStyle name="20% - Accent6 16" xfId="265"/>
    <cellStyle name="20% - Accent6 17" xfId="266"/>
    <cellStyle name="20% - Accent6 18" xfId="267"/>
    <cellStyle name="20% - Accent6 19" xfId="268"/>
    <cellStyle name="20% - Accent6 2" xfId="94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9" xfId="278"/>
    <cellStyle name="20% - Accent6 3" xfId="279"/>
    <cellStyle name="20% - Accent6 30" xfId="1702"/>
    <cellStyle name="20% - Accent6 31" xfId="1749"/>
    <cellStyle name="20% - Accent6 32" xfId="1796"/>
    <cellStyle name="20% - Accent6 4" xfId="280"/>
    <cellStyle name="20% - Accent6 5" xfId="281"/>
    <cellStyle name="20% - Accent6 6" xfId="282"/>
    <cellStyle name="20% - Accent6 7" xfId="283"/>
    <cellStyle name="20% - Accent6 8" xfId="284"/>
    <cellStyle name="20% - Accent6 9" xfId="285"/>
    <cellStyle name="40% - Accent1" xfId="25" builtinId="31" customBuiltin="1"/>
    <cellStyle name="40% - Accent1 10" xfId="286"/>
    <cellStyle name="40% - Accent1 10 2" xfId="287"/>
    <cellStyle name="40% - Accent1 11" xfId="288"/>
    <cellStyle name="40% - Accent1 11 2" xfId="289"/>
    <cellStyle name="40% - Accent1 12" xfId="290"/>
    <cellStyle name="40% - Accent1 12 2" xfId="291"/>
    <cellStyle name="40% - Accent1 13" xfId="292"/>
    <cellStyle name="40% - Accent1 13 2" xfId="293"/>
    <cellStyle name="40% - Accent1 14" xfId="294"/>
    <cellStyle name="40% - Accent1 15" xfId="295"/>
    <cellStyle name="40% - Accent1 16" xfId="296"/>
    <cellStyle name="40% - Accent1 17" xfId="297"/>
    <cellStyle name="40% - Accent1 18" xfId="298"/>
    <cellStyle name="40% - Accent1 19" xfId="299"/>
    <cellStyle name="40% - Accent1 2" xfId="95"/>
    <cellStyle name="40% - Accent1 20" xfId="300"/>
    <cellStyle name="40% - Accent1 21" xfId="301"/>
    <cellStyle name="40% - Accent1 22" xfId="302"/>
    <cellStyle name="40% - Accent1 23" xfId="303"/>
    <cellStyle name="40% - Accent1 24" xfId="304"/>
    <cellStyle name="40% - Accent1 25" xfId="305"/>
    <cellStyle name="40% - Accent1 26" xfId="306"/>
    <cellStyle name="40% - Accent1 27" xfId="307"/>
    <cellStyle name="40% - Accent1 28" xfId="308"/>
    <cellStyle name="40% - Accent1 29" xfId="309"/>
    <cellStyle name="40% - Accent1 3" xfId="310"/>
    <cellStyle name="40% - Accent1 30" xfId="1683"/>
    <cellStyle name="40% - Accent1 31" xfId="1730"/>
    <cellStyle name="40% - Accent1 32" xfId="1777"/>
    <cellStyle name="40% - Accent1 4" xfId="311"/>
    <cellStyle name="40% - Accent1 5" xfId="312"/>
    <cellStyle name="40% - Accent1 6" xfId="313"/>
    <cellStyle name="40% - Accent1 7" xfId="314"/>
    <cellStyle name="40% - Accent1 8" xfId="315"/>
    <cellStyle name="40% - Accent1 9" xfId="316"/>
    <cellStyle name="40% - Accent2" xfId="29" builtinId="35" customBuiltin="1"/>
    <cellStyle name="40% - Accent2 10" xfId="317"/>
    <cellStyle name="40% - Accent2 10 2" xfId="318"/>
    <cellStyle name="40% - Accent2 11" xfId="319"/>
    <cellStyle name="40% - Accent2 11 2" xfId="320"/>
    <cellStyle name="40% - Accent2 12" xfId="321"/>
    <cellStyle name="40% - Accent2 12 2" xfId="322"/>
    <cellStyle name="40% - Accent2 13" xfId="323"/>
    <cellStyle name="40% - Accent2 13 2" xfId="324"/>
    <cellStyle name="40% - Accent2 14" xfId="325"/>
    <cellStyle name="40% - Accent2 15" xfId="326"/>
    <cellStyle name="40% - Accent2 16" xfId="327"/>
    <cellStyle name="40% - Accent2 17" xfId="328"/>
    <cellStyle name="40% - Accent2 18" xfId="329"/>
    <cellStyle name="40% - Accent2 19" xfId="330"/>
    <cellStyle name="40% - Accent2 2" xfId="96"/>
    <cellStyle name="40% - Accent2 20" xfId="331"/>
    <cellStyle name="40% - Accent2 21" xfId="332"/>
    <cellStyle name="40% - Accent2 22" xfId="333"/>
    <cellStyle name="40% - Accent2 23" xfId="334"/>
    <cellStyle name="40% - Accent2 24" xfId="335"/>
    <cellStyle name="40% - Accent2 25" xfId="336"/>
    <cellStyle name="40% - Accent2 26" xfId="337"/>
    <cellStyle name="40% - Accent2 27" xfId="338"/>
    <cellStyle name="40% - Accent2 28" xfId="339"/>
    <cellStyle name="40% - Accent2 29" xfId="340"/>
    <cellStyle name="40% - Accent2 3" xfId="341"/>
    <cellStyle name="40% - Accent2 30" xfId="1687"/>
    <cellStyle name="40% - Accent2 31" xfId="1734"/>
    <cellStyle name="40% - Accent2 32" xfId="178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" xfId="33" builtinId="39" customBuiltin="1"/>
    <cellStyle name="40% - Accent3 10" xfId="348"/>
    <cellStyle name="40% - Accent3 10 2" xfId="349"/>
    <cellStyle name="40% - Accent3 11" xfId="350"/>
    <cellStyle name="40% - Accent3 11 2" xfId="351"/>
    <cellStyle name="40% - Accent3 12" xfId="352"/>
    <cellStyle name="40% - Accent3 12 2" xfId="353"/>
    <cellStyle name="40% - Accent3 13" xfId="354"/>
    <cellStyle name="40% - Accent3 13 2" xfId="355"/>
    <cellStyle name="40% - Accent3 14" xfId="356"/>
    <cellStyle name="40% - Accent3 15" xfId="357"/>
    <cellStyle name="40% - Accent3 16" xfId="358"/>
    <cellStyle name="40% - Accent3 17" xfId="359"/>
    <cellStyle name="40% - Accent3 18" xfId="360"/>
    <cellStyle name="40% - Accent3 19" xfId="361"/>
    <cellStyle name="40% - Accent3 2" xfId="97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0" xfId="1691"/>
    <cellStyle name="40% - Accent3 31" xfId="1738"/>
    <cellStyle name="40% - Accent3 32" xfId="1785"/>
    <cellStyle name="40% - Accent3 4" xfId="373"/>
    <cellStyle name="40% - Accent3 5" xfId="374"/>
    <cellStyle name="40% - Accent3 6" xfId="375"/>
    <cellStyle name="40% - Accent3 7" xfId="376"/>
    <cellStyle name="40% - Accent3 8" xfId="377"/>
    <cellStyle name="40% - Accent3 9" xfId="378"/>
    <cellStyle name="40% - Accent4" xfId="37" builtinId="43" customBuiltin="1"/>
    <cellStyle name="40% - Accent4 10" xfId="379"/>
    <cellStyle name="40% - Accent4 10 2" xfId="380"/>
    <cellStyle name="40% - Accent4 11" xfId="381"/>
    <cellStyle name="40% - Accent4 11 2" xfId="382"/>
    <cellStyle name="40% - Accent4 12" xfId="383"/>
    <cellStyle name="40% - Accent4 12 2" xfId="384"/>
    <cellStyle name="40% - Accent4 13" xfId="385"/>
    <cellStyle name="40% - Accent4 13 2" xfId="386"/>
    <cellStyle name="40% - Accent4 14" xfId="387"/>
    <cellStyle name="40% - Accent4 15" xfId="388"/>
    <cellStyle name="40% - Accent4 16" xfId="389"/>
    <cellStyle name="40% - Accent4 17" xfId="390"/>
    <cellStyle name="40% - Accent4 18" xfId="391"/>
    <cellStyle name="40% - Accent4 19" xfId="392"/>
    <cellStyle name="40% - Accent4 2" xfId="98"/>
    <cellStyle name="40% - Accent4 20" xfId="393"/>
    <cellStyle name="40% - Accent4 21" xfId="394"/>
    <cellStyle name="40% - Accent4 22" xfId="395"/>
    <cellStyle name="40% - Accent4 23" xfId="396"/>
    <cellStyle name="40% - Accent4 24" xfId="397"/>
    <cellStyle name="40% - Accent4 25" xfId="398"/>
    <cellStyle name="40% - Accent4 26" xfId="399"/>
    <cellStyle name="40% - Accent4 27" xfId="400"/>
    <cellStyle name="40% - Accent4 28" xfId="401"/>
    <cellStyle name="40% - Accent4 29" xfId="402"/>
    <cellStyle name="40% - Accent4 3" xfId="403"/>
    <cellStyle name="40% - Accent4 30" xfId="1695"/>
    <cellStyle name="40% - Accent4 31" xfId="1742"/>
    <cellStyle name="40% - Accent4 32" xfId="1789"/>
    <cellStyle name="40% - Accent4 4" xfId="404"/>
    <cellStyle name="40% - Accent4 5" xfId="405"/>
    <cellStyle name="40% - Accent4 6" xfId="406"/>
    <cellStyle name="40% - Accent4 7" xfId="407"/>
    <cellStyle name="40% - Accent4 8" xfId="408"/>
    <cellStyle name="40% - Accent4 9" xfId="409"/>
    <cellStyle name="40% - Accent5" xfId="41" builtinId="47" customBuiltin="1"/>
    <cellStyle name="40% - Accent5 10" xfId="410"/>
    <cellStyle name="40% - Accent5 10 2" xfId="411"/>
    <cellStyle name="40% - Accent5 11" xfId="412"/>
    <cellStyle name="40% - Accent5 11 2" xfId="413"/>
    <cellStyle name="40% - Accent5 12" xfId="414"/>
    <cellStyle name="40% - Accent5 12 2" xfId="415"/>
    <cellStyle name="40% - Accent5 13" xfId="416"/>
    <cellStyle name="40% - Accent5 13 2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99"/>
    <cellStyle name="40% - Accent5 20" xfId="424"/>
    <cellStyle name="40% - Accent5 21" xfId="425"/>
    <cellStyle name="40% - Accent5 22" xfId="426"/>
    <cellStyle name="40% - Accent5 23" xfId="427"/>
    <cellStyle name="40% - Accent5 24" xfId="428"/>
    <cellStyle name="40% - Accent5 25" xfId="429"/>
    <cellStyle name="40% - Accent5 26" xfId="430"/>
    <cellStyle name="40% - Accent5 27" xfId="431"/>
    <cellStyle name="40% - Accent5 28" xfId="432"/>
    <cellStyle name="40% - Accent5 29" xfId="433"/>
    <cellStyle name="40% - Accent5 3" xfId="434"/>
    <cellStyle name="40% - Accent5 30" xfId="1699"/>
    <cellStyle name="40% - Accent5 31" xfId="1746"/>
    <cellStyle name="40% - Accent5 32" xfId="1793"/>
    <cellStyle name="40% - Accent5 4" xfId="435"/>
    <cellStyle name="40% - Accent5 5" xfId="436"/>
    <cellStyle name="40% - Accent5 6" xfId="437"/>
    <cellStyle name="40% - Accent5 7" xfId="438"/>
    <cellStyle name="40% - Accent5 8" xfId="439"/>
    <cellStyle name="40% - Accent5 9" xfId="440"/>
    <cellStyle name="40% - Accent6" xfId="45" builtinId="51" customBuiltin="1"/>
    <cellStyle name="40% - Accent6 10" xfId="441"/>
    <cellStyle name="40% - Accent6 10 2" xfId="442"/>
    <cellStyle name="40% - Accent6 11" xfId="443"/>
    <cellStyle name="40% - Accent6 11 2" xfId="444"/>
    <cellStyle name="40% - Accent6 12" xfId="445"/>
    <cellStyle name="40% - Accent6 12 2" xfId="446"/>
    <cellStyle name="40% - Accent6 13" xfId="447"/>
    <cellStyle name="40% - Accent6 13 2" xfId="448"/>
    <cellStyle name="40% - Accent6 14" xfId="449"/>
    <cellStyle name="40% - Accent6 15" xfId="450"/>
    <cellStyle name="40% - Accent6 16" xfId="451"/>
    <cellStyle name="40% - Accent6 17" xfId="452"/>
    <cellStyle name="40% - Accent6 18" xfId="453"/>
    <cellStyle name="40% - Accent6 19" xfId="454"/>
    <cellStyle name="40% - Accent6 2" xfId="100"/>
    <cellStyle name="40% - Accent6 20" xfId="455"/>
    <cellStyle name="40% - Accent6 21" xfId="456"/>
    <cellStyle name="40% - Accent6 22" xfId="457"/>
    <cellStyle name="40% - Accent6 23" xfId="458"/>
    <cellStyle name="40% - Accent6 24" xfId="459"/>
    <cellStyle name="40% - Accent6 25" xfId="460"/>
    <cellStyle name="40% - Accent6 26" xfId="461"/>
    <cellStyle name="40% - Accent6 27" xfId="462"/>
    <cellStyle name="40% - Accent6 28" xfId="463"/>
    <cellStyle name="40% - Accent6 29" xfId="464"/>
    <cellStyle name="40% - Accent6 3" xfId="465"/>
    <cellStyle name="40% - Accent6 30" xfId="1703"/>
    <cellStyle name="40% - Accent6 31" xfId="1750"/>
    <cellStyle name="40% - Accent6 32" xfId="1797"/>
    <cellStyle name="40% - Accent6 4" xfId="466"/>
    <cellStyle name="40% - Accent6 5" xfId="467"/>
    <cellStyle name="40% - Accent6 6" xfId="468"/>
    <cellStyle name="40% - Accent6 7" xfId="469"/>
    <cellStyle name="40% - Accent6 8" xfId="470"/>
    <cellStyle name="40% - Accent6 9" xfId="471"/>
    <cellStyle name="60% - Accent1" xfId="26" builtinId="32" customBuiltin="1"/>
    <cellStyle name="60% - Accent1 10" xfId="472"/>
    <cellStyle name="60% - Accent1 10 2" xfId="473"/>
    <cellStyle name="60% - Accent1 11" xfId="474"/>
    <cellStyle name="60% - Accent1 11 2" xfId="475"/>
    <cellStyle name="60% - Accent1 12" xfId="476"/>
    <cellStyle name="60% - Accent1 12 2" xfId="477"/>
    <cellStyle name="60% - Accent1 13" xfId="478"/>
    <cellStyle name="60% - Accent1 13 2" xfId="479"/>
    <cellStyle name="60% - Accent1 14" xfId="480"/>
    <cellStyle name="60% - Accent1 15" xfId="481"/>
    <cellStyle name="60% - Accent1 16" xfId="482"/>
    <cellStyle name="60% - Accent1 17" xfId="483"/>
    <cellStyle name="60% - Accent1 18" xfId="484"/>
    <cellStyle name="60% - Accent1 19" xfId="485"/>
    <cellStyle name="60% - Accent1 2" xfId="101"/>
    <cellStyle name="60% - Accent1 20" xfId="486"/>
    <cellStyle name="60% - Accent1 21" xfId="487"/>
    <cellStyle name="60% - Accent1 22" xfId="488"/>
    <cellStyle name="60% - Accent1 23" xfId="489"/>
    <cellStyle name="60% - Accent1 24" xfId="490"/>
    <cellStyle name="60% - Accent1 25" xfId="491"/>
    <cellStyle name="60% - Accent1 26" xfId="492"/>
    <cellStyle name="60% - Accent1 27" xfId="493"/>
    <cellStyle name="60% - Accent1 28" xfId="494"/>
    <cellStyle name="60% - Accent1 29" xfId="495"/>
    <cellStyle name="60% - Accent1 3" xfId="496"/>
    <cellStyle name="60% - Accent1 30" xfId="1684"/>
    <cellStyle name="60% - Accent1 31" xfId="1731"/>
    <cellStyle name="60% - Accent1 32" xfId="1778"/>
    <cellStyle name="60% - Accent1 4" xfId="497"/>
    <cellStyle name="60% - Accent1 5" xfId="498"/>
    <cellStyle name="60% - Accent1 6" xfId="499"/>
    <cellStyle name="60% - Accent1 7" xfId="500"/>
    <cellStyle name="60% - Accent1 8" xfId="501"/>
    <cellStyle name="60% - Accent1 9" xfId="502"/>
    <cellStyle name="60% - Accent2" xfId="30" builtinId="36" customBuiltin="1"/>
    <cellStyle name="60% - Accent2 10" xfId="503"/>
    <cellStyle name="60% - Accent2 10 2" xfId="504"/>
    <cellStyle name="60% - Accent2 11" xfId="505"/>
    <cellStyle name="60% - Accent2 11 2" xfId="506"/>
    <cellStyle name="60% - Accent2 12" xfId="507"/>
    <cellStyle name="60% - Accent2 12 2" xfId="508"/>
    <cellStyle name="60% - Accent2 13" xfId="509"/>
    <cellStyle name="60% - Accent2 13 2" xfId="510"/>
    <cellStyle name="60% - Accent2 14" xfId="511"/>
    <cellStyle name="60% - Accent2 15" xfId="512"/>
    <cellStyle name="60% - Accent2 16" xfId="513"/>
    <cellStyle name="60% - Accent2 17" xfId="514"/>
    <cellStyle name="60% - Accent2 18" xfId="515"/>
    <cellStyle name="60% - Accent2 19" xfId="516"/>
    <cellStyle name="60% - Accent2 2" xfId="102"/>
    <cellStyle name="60% - Accent2 20" xfId="517"/>
    <cellStyle name="60% - Accent2 21" xfId="518"/>
    <cellStyle name="60% - Accent2 22" xfId="519"/>
    <cellStyle name="60% - Accent2 23" xfId="520"/>
    <cellStyle name="60% - Accent2 24" xfId="521"/>
    <cellStyle name="60% - Accent2 25" xfId="522"/>
    <cellStyle name="60% - Accent2 26" xfId="523"/>
    <cellStyle name="60% - Accent2 27" xfId="524"/>
    <cellStyle name="60% - Accent2 28" xfId="525"/>
    <cellStyle name="60% - Accent2 29" xfId="526"/>
    <cellStyle name="60% - Accent2 3" xfId="527"/>
    <cellStyle name="60% - Accent2 30" xfId="1688"/>
    <cellStyle name="60% - Accent2 31" xfId="1735"/>
    <cellStyle name="60% - Accent2 32" xfId="1782"/>
    <cellStyle name="60% - Accent2 4" xfId="528"/>
    <cellStyle name="60% - Accent2 5" xfId="529"/>
    <cellStyle name="60% - Accent2 6" xfId="530"/>
    <cellStyle name="60% - Accent2 7" xfId="531"/>
    <cellStyle name="60% - Accent2 8" xfId="532"/>
    <cellStyle name="60% - Accent2 9" xfId="533"/>
    <cellStyle name="60% - Accent3" xfId="34" builtinId="40" customBuiltin="1"/>
    <cellStyle name="60% - Accent3 10" xfId="534"/>
    <cellStyle name="60% - Accent3 10 2" xfId="535"/>
    <cellStyle name="60% - Accent3 11" xfId="536"/>
    <cellStyle name="60% - Accent3 11 2" xfId="537"/>
    <cellStyle name="60% - Accent3 12" xfId="538"/>
    <cellStyle name="60% - Accent3 12 2" xfId="539"/>
    <cellStyle name="60% - Accent3 13" xfId="540"/>
    <cellStyle name="60% - Accent3 13 2" xfId="541"/>
    <cellStyle name="60% - Accent3 14" xfId="542"/>
    <cellStyle name="60% - Accent3 15" xfId="543"/>
    <cellStyle name="60% - Accent3 16" xfId="544"/>
    <cellStyle name="60% - Accent3 17" xfId="545"/>
    <cellStyle name="60% - Accent3 18" xfId="546"/>
    <cellStyle name="60% - Accent3 19" xfId="547"/>
    <cellStyle name="60% - Accent3 2" xfId="103"/>
    <cellStyle name="60% - Accent3 20" xfId="548"/>
    <cellStyle name="60% - Accent3 21" xfId="549"/>
    <cellStyle name="60% - Accent3 22" xfId="550"/>
    <cellStyle name="60% - Accent3 23" xfId="551"/>
    <cellStyle name="60% - Accent3 24" xfId="552"/>
    <cellStyle name="60% - Accent3 25" xfId="553"/>
    <cellStyle name="60% - Accent3 26" xfId="554"/>
    <cellStyle name="60% - Accent3 27" xfId="555"/>
    <cellStyle name="60% - Accent3 28" xfId="556"/>
    <cellStyle name="60% - Accent3 29" xfId="557"/>
    <cellStyle name="60% - Accent3 3" xfId="558"/>
    <cellStyle name="60% - Accent3 30" xfId="1692"/>
    <cellStyle name="60% - Accent3 31" xfId="1739"/>
    <cellStyle name="60% - Accent3 32" xfId="1786"/>
    <cellStyle name="60% - Accent3 4" xfId="559"/>
    <cellStyle name="60% - Accent3 5" xfId="560"/>
    <cellStyle name="60% - Accent3 6" xfId="561"/>
    <cellStyle name="60% - Accent3 7" xfId="562"/>
    <cellStyle name="60% - Accent3 8" xfId="563"/>
    <cellStyle name="60% - Accent3 9" xfId="564"/>
    <cellStyle name="60% - Accent4" xfId="38" builtinId="44" customBuiltin="1"/>
    <cellStyle name="60% - Accent4 10" xfId="565"/>
    <cellStyle name="60% - Accent4 10 2" xfId="566"/>
    <cellStyle name="60% - Accent4 11" xfId="567"/>
    <cellStyle name="60% - Accent4 11 2" xfId="568"/>
    <cellStyle name="60% - Accent4 12" xfId="569"/>
    <cellStyle name="60% - Accent4 12 2" xfId="570"/>
    <cellStyle name="60% - Accent4 13" xfId="571"/>
    <cellStyle name="60% - Accent4 13 2" xfId="572"/>
    <cellStyle name="60% - Accent4 14" xfId="573"/>
    <cellStyle name="60% - Accent4 15" xfId="574"/>
    <cellStyle name="60% - Accent4 16" xfId="575"/>
    <cellStyle name="60% - Accent4 17" xfId="576"/>
    <cellStyle name="60% - Accent4 18" xfId="577"/>
    <cellStyle name="60% - Accent4 19" xfId="578"/>
    <cellStyle name="60% - Accent4 2" xfId="104"/>
    <cellStyle name="60% - Accent4 20" xfId="579"/>
    <cellStyle name="60% - Accent4 21" xfId="580"/>
    <cellStyle name="60% - Accent4 22" xfId="581"/>
    <cellStyle name="60% - Accent4 23" xfId="582"/>
    <cellStyle name="60% - Accent4 24" xfId="583"/>
    <cellStyle name="60% - Accent4 25" xfId="584"/>
    <cellStyle name="60% - Accent4 26" xfId="585"/>
    <cellStyle name="60% - Accent4 27" xfId="586"/>
    <cellStyle name="60% - Accent4 28" xfId="587"/>
    <cellStyle name="60% - Accent4 29" xfId="588"/>
    <cellStyle name="60% - Accent4 3" xfId="589"/>
    <cellStyle name="60% - Accent4 30" xfId="1696"/>
    <cellStyle name="60% - Accent4 31" xfId="1743"/>
    <cellStyle name="60% - Accent4 32" xfId="1790"/>
    <cellStyle name="60% - Accent4 4" xfId="590"/>
    <cellStyle name="60% - Accent4 5" xfId="591"/>
    <cellStyle name="60% - Accent4 6" xfId="592"/>
    <cellStyle name="60% - Accent4 7" xfId="593"/>
    <cellStyle name="60% - Accent4 8" xfId="594"/>
    <cellStyle name="60% - Accent4 9" xfId="595"/>
    <cellStyle name="60% - Accent5" xfId="42" builtinId="48" customBuiltin="1"/>
    <cellStyle name="60% - Accent5 10" xfId="596"/>
    <cellStyle name="60% - Accent5 10 2" xfId="597"/>
    <cellStyle name="60% - Accent5 11" xfId="598"/>
    <cellStyle name="60% - Accent5 11 2" xfId="599"/>
    <cellStyle name="60% - Accent5 12" xfId="600"/>
    <cellStyle name="60% - Accent5 12 2" xfId="601"/>
    <cellStyle name="60% - Accent5 13" xfId="602"/>
    <cellStyle name="60% - Accent5 13 2" xfId="603"/>
    <cellStyle name="60% - Accent5 14" xfId="604"/>
    <cellStyle name="60% - Accent5 15" xfId="605"/>
    <cellStyle name="60% - Accent5 16" xfId="606"/>
    <cellStyle name="60% - Accent5 17" xfId="607"/>
    <cellStyle name="60% - Accent5 18" xfId="608"/>
    <cellStyle name="60% - Accent5 19" xfId="609"/>
    <cellStyle name="60% - Accent5 2" xfId="105"/>
    <cellStyle name="60% - Accent5 20" xfId="610"/>
    <cellStyle name="60% - Accent5 21" xfId="611"/>
    <cellStyle name="60% - Accent5 22" xfId="612"/>
    <cellStyle name="60% - Accent5 23" xfId="613"/>
    <cellStyle name="60% - Accent5 24" xfId="614"/>
    <cellStyle name="60% - Accent5 25" xfId="615"/>
    <cellStyle name="60% - Accent5 26" xfId="616"/>
    <cellStyle name="60% - Accent5 27" xfId="617"/>
    <cellStyle name="60% - Accent5 28" xfId="618"/>
    <cellStyle name="60% - Accent5 29" xfId="619"/>
    <cellStyle name="60% - Accent5 3" xfId="620"/>
    <cellStyle name="60% - Accent5 30" xfId="1700"/>
    <cellStyle name="60% - Accent5 31" xfId="1747"/>
    <cellStyle name="60% - Accent5 32" xfId="1794"/>
    <cellStyle name="60% - Accent5 4" xfId="621"/>
    <cellStyle name="60% - Accent5 5" xfId="622"/>
    <cellStyle name="60% - Accent5 6" xfId="623"/>
    <cellStyle name="60% - Accent5 7" xfId="624"/>
    <cellStyle name="60% - Accent5 8" xfId="625"/>
    <cellStyle name="60% - Accent5 9" xfId="626"/>
    <cellStyle name="60% - Accent6" xfId="46" builtinId="52" customBuiltin="1"/>
    <cellStyle name="60% - Accent6 10" xfId="627"/>
    <cellStyle name="60% - Accent6 10 2" xfId="628"/>
    <cellStyle name="60% - Accent6 11" xfId="629"/>
    <cellStyle name="60% - Accent6 11 2" xfId="630"/>
    <cellStyle name="60% - Accent6 12" xfId="631"/>
    <cellStyle name="60% - Accent6 12 2" xfId="632"/>
    <cellStyle name="60% - Accent6 13" xfId="633"/>
    <cellStyle name="60% - Accent6 13 2" xfId="634"/>
    <cellStyle name="60% - Accent6 14" xfId="635"/>
    <cellStyle name="60% - Accent6 15" xfId="636"/>
    <cellStyle name="60% - Accent6 16" xfId="637"/>
    <cellStyle name="60% - Accent6 17" xfId="638"/>
    <cellStyle name="60% - Accent6 18" xfId="639"/>
    <cellStyle name="60% - Accent6 19" xfId="640"/>
    <cellStyle name="60% - Accent6 2" xfId="106"/>
    <cellStyle name="60% - Accent6 20" xfId="641"/>
    <cellStyle name="60% - Accent6 21" xfId="642"/>
    <cellStyle name="60% - Accent6 22" xfId="643"/>
    <cellStyle name="60% - Accent6 23" xfId="644"/>
    <cellStyle name="60% - Accent6 24" xfId="645"/>
    <cellStyle name="60% - Accent6 25" xfId="646"/>
    <cellStyle name="60% - Accent6 26" xfId="647"/>
    <cellStyle name="60% - Accent6 27" xfId="648"/>
    <cellStyle name="60% - Accent6 28" xfId="649"/>
    <cellStyle name="60% - Accent6 29" xfId="650"/>
    <cellStyle name="60% - Accent6 3" xfId="651"/>
    <cellStyle name="60% - Accent6 30" xfId="1704"/>
    <cellStyle name="60% - Accent6 31" xfId="1751"/>
    <cellStyle name="60% - Accent6 32" xfId="1798"/>
    <cellStyle name="60% - Accent6 4" xfId="652"/>
    <cellStyle name="60% - Accent6 5" xfId="653"/>
    <cellStyle name="60% - Accent6 6" xfId="654"/>
    <cellStyle name="60% - Accent6 7" xfId="655"/>
    <cellStyle name="60% - Accent6 8" xfId="656"/>
    <cellStyle name="60% - Accent6 9" xfId="657"/>
    <cellStyle name="Accent1" xfId="23" builtinId="29" customBuiltin="1"/>
    <cellStyle name="Accent1 10" xfId="658"/>
    <cellStyle name="Accent1 10 2" xfId="659"/>
    <cellStyle name="Accent1 11" xfId="660"/>
    <cellStyle name="Accent1 11 2" xfId="661"/>
    <cellStyle name="Accent1 12" xfId="662"/>
    <cellStyle name="Accent1 12 2" xfId="663"/>
    <cellStyle name="Accent1 13" xfId="664"/>
    <cellStyle name="Accent1 13 2" xfId="665"/>
    <cellStyle name="Accent1 14" xfId="666"/>
    <cellStyle name="Accent1 15" xfId="667"/>
    <cellStyle name="Accent1 16" xfId="668"/>
    <cellStyle name="Accent1 17" xfId="669"/>
    <cellStyle name="Accent1 18" xfId="670"/>
    <cellStyle name="Accent1 19" xfId="671"/>
    <cellStyle name="Accent1 2" xfId="107"/>
    <cellStyle name="Accent1 20" xfId="672"/>
    <cellStyle name="Accent1 21" xfId="673"/>
    <cellStyle name="Accent1 22" xfId="674"/>
    <cellStyle name="Accent1 23" xfId="675"/>
    <cellStyle name="Accent1 24" xfId="676"/>
    <cellStyle name="Accent1 25" xfId="677"/>
    <cellStyle name="Accent1 26" xfId="678"/>
    <cellStyle name="Accent1 27" xfId="679"/>
    <cellStyle name="Accent1 28" xfId="680"/>
    <cellStyle name="Accent1 29" xfId="681"/>
    <cellStyle name="Accent1 3" xfId="682"/>
    <cellStyle name="Accent1 30" xfId="1681"/>
    <cellStyle name="Accent1 31" xfId="1728"/>
    <cellStyle name="Accent1 32" xfId="1775"/>
    <cellStyle name="Accent1 4" xfId="683"/>
    <cellStyle name="Accent1 5" xfId="684"/>
    <cellStyle name="Accent1 6" xfId="685"/>
    <cellStyle name="Accent1 7" xfId="686"/>
    <cellStyle name="Accent1 8" xfId="687"/>
    <cellStyle name="Accent1 9" xfId="688"/>
    <cellStyle name="Accent2" xfId="27" builtinId="33" customBuiltin="1"/>
    <cellStyle name="Accent2 10" xfId="689"/>
    <cellStyle name="Accent2 10 2" xfId="690"/>
    <cellStyle name="Accent2 11" xfId="691"/>
    <cellStyle name="Accent2 11 2" xfId="692"/>
    <cellStyle name="Accent2 12" xfId="693"/>
    <cellStyle name="Accent2 12 2" xfId="694"/>
    <cellStyle name="Accent2 13" xfId="695"/>
    <cellStyle name="Accent2 13 2" xfId="696"/>
    <cellStyle name="Accent2 14" xfId="697"/>
    <cellStyle name="Accent2 15" xfId="698"/>
    <cellStyle name="Accent2 16" xfId="699"/>
    <cellStyle name="Accent2 17" xfId="700"/>
    <cellStyle name="Accent2 18" xfId="701"/>
    <cellStyle name="Accent2 19" xfId="702"/>
    <cellStyle name="Accent2 2" xfId="108"/>
    <cellStyle name="Accent2 20" xfId="703"/>
    <cellStyle name="Accent2 21" xfId="704"/>
    <cellStyle name="Accent2 22" xfId="705"/>
    <cellStyle name="Accent2 23" xfId="706"/>
    <cellStyle name="Accent2 24" xfId="707"/>
    <cellStyle name="Accent2 25" xfId="708"/>
    <cellStyle name="Accent2 26" xfId="709"/>
    <cellStyle name="Accent2 27" xfId="710"/>
    <cellStyle name="Accent2 28" xfId="711"/>
    <cellStyle name="Accent2 29" xfId="712"/>
    <cellStyle name="Accent2 3" xfId="713"/>
    <cellStyle name="Accent2 30" xfId="1685"/>
    <cellStyle name="Accent2 31" xfId="1732"/>
    <cellStyle name="Accent2 32" xfId="1779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" xfId="31" builtinId="37" customBuiltin="1"/>
    <cellStyle name="Accent3 10" xfId="720"/>
    <cellStyle name="Accent3 10 2" xfId="721"/>
    <cellStyle name="Accent3 11" xfId="722"/>
    <cellStyle name="Accent3 11 2" xfId="723"/>
    <cellStyle name="Accent3 12" xfId="724"/>
    <cellStyle name="Accent3 12 2" xfId="725"/>
    <cellStyle name="Accent3 13" xfId="726"/>
    <cellStyle name="Accent3 13 2" xfId="727"/>
    <cellStyle name="Accent3 14" xfId="728"/>
    <cellStyle name="Accent3 15" xfId="729"/>
    <cellStyle name="Accent3 16" xfId="730"/>
    <cellStyle name="Accent3 17" xfId="731"/>
    <cellStyle name="Accent3 18" xfId="732"/>
    <cellStyle name="Accent3 19" xfId="733"/>
    <cellStyle name="Accent3 2" xfId="109"/>
    <cellStyle name="Accent3 20" xfId="734"/>
    <cellStyle name="Accent3 21" xfId="735"/>
    <cellStyle name="Accent3 22" xfId="736"/>
    <cellStyle name="Accent3 23" xfId="737"/>
    <cellStyle name="Accent3 24" xfId="738"/>
    <cellStyle name="Accent3 25" xfId="739"/>
    <cellStyle name="Accent3 26" xfId="740"/>
    <cellStyle name="Accent3 27" xfId="741"/>
    <cellStyle name="Accent3 28" xfId="742"/>
    <cellStyle name="Accent3 29" xfId="743"/>
    <cellStyle name="Accent3 3" xfId="744"/>
    <cellStyle name="Accent3 30" xfId="1689"/>
    <cellStyle name="Accent3 31" xfId="1736"/>
    <cellStyle name="Accent3 32" xfId="1783"/>
    <cellStyle name="Accent3 4" xfId="745"/>
    <cellStyle name="Accent3 5" xfId="746"/>
    <cellStyle name="Accent3 6" xfId="747"/>
    <cellStyle name="Accent3 7" xfId="748"/>
    <cellStyle name="Accent3 8" xfId="749"/>
    <cellStyle name="Accent3 9" xfId="750"/>
    <cellStyle name="Accent4" xfId="35" builtinId="41" customBuiltin="1"/>
    <cellStyle name="Accent4 10" xfId="751"/>
    <cellStyle name="Accent4 10 2" xfId="752"/>
    <cellStyle name="Accent4 11" xfId="753"/>
    <cellStyle name="Accent4 11 2" xfId="754"/>
    <cellStyle name="Accent4 12" xfId="755"/>
    <cellStyle name="Accent4 12 2" xfId="756"/>
    <cellStyle name="Accent4 13" xfId="757"/>
    <cellStyle name="Accent4 13 2" xfId="758"/>
    <cellStyle name="Accent4 14" xfId="759"/>
    <cellStyle name="Accent4 15" xfId="760"/>
    <cellStyle name="Accent4 16" xfId="761"/>
    <cellStyle name="Accent4 17" xfId="762"/>
    <cellStyle name="Accent4 18" xfId="763"/>
    <cellStyle name="Accent4 19" xfId="764"/>
    <cellStyle name="Accent4 2" xfId="110"/>
    <cellStyle name="Accent4 20" xfId="765"/>
    <cellStyle name="Accent4 21" xfId="766"/>
    <cellStyle name="Accent4 22" xfId="767"/>
    <cellStyle name="Accent4 23" xfId="768"/>
    <cellStyle name="Accent4 24" xfId="769"/>
    <cellStyle name="Accent4 25" xfId="770"/>
    <cellStyle name="Accent4 26" xfId="771"/>
    <cellStyle name="Accent4 27" xfId="772"/>
    <cellStyle name="Accent4 28" xfId="773"/>
    <cellStyle name="Accent4 29" xfId="774"/>
    <cellStyle name="Accent4 3" xfId="775"/>
    <cellStyle name="Accent4 30" xfId="1693"/>
    <cellStyle name="Accent4 31" xfId="1740"/>
    <cellStyle name="Accent4 32" xfId="1787"/>
    <cellStyle name="Accent4 4" xfId="776"/>
    <cellStyle name="Accent4 5" xfId="777"/>
    <cellStyle name="Accent4 6" xfId="778"/>
    <cellStyle name="Accent4 7" xfId="779"/>
    <cellStyle name="Accent4 8" xfId="780"/>
    <cellStyle name="Accent4 9" xfId="781"/>
    <cellStyle name="Accent5" xfId="39" builtinId="45" customBuiltin="1"/>
    <cellStyle name="Accent5 10" xfId="782"/>
    <cellStyle name="Accent5 10 2" xfId="783"/>
    <cellStyle name="Accent5 11" xfId="784"/>
    <cellStyle name="Accent5 11 2" xfId="785"/>
    <cellStyle name="Accent5 12" xfId="786"/>
    <cellStyle name="Accent5 12 2" xfId="787"/>
    <cellStyle name="Accent5 13" xfId="788"/>
    <cellStyle name="Accent5 13 2" xfId="789"/>
    <cellStyle name="Accent5 14" xfId="790"/>
    <cellStyle name="Accent5 15" xfId="791"/>
    <cellStyle name="Accent5 16" xfId="792"/>
    <cellStyle name="Accent5 17" xfId="793"/>
    <cellStyle name="Accent5 18" xfId="794"/>
    <cellStyle name="Accent5 19" xfId="795"/>
    <cellStyle name="Accent5 2" xfId="111"/>
    <cellStyle name="Accent5 20" xfId="796"/>
    <cellStyle name="Accent5 21" xfId="797"/>
    <cellStyle name="Accent5 22" xfId="798"/>
    <cellStyle name="Accent5 23" xfId="799"/>
    <cellStyle name="Accent5 24" xfId="800"/>
    <cellStyle name="Accent5 25" xfId="801"/>
    <cellStyle name="Accent5 26" xfId="802"/>
    <cellStyle name="Accent5 27" xfId="803"/>
    <cellStyle name="Accent5 28" xfId="804"/>
    <cellStyle name="Accent5 29" xfId="805"/>
    <cellStyle name="Accent5 3" xfId="806"/>
    <cellStyle name="Accent5 30" xfId="1697"/>
    <cellStyle name="Accent5 31" xfId="1744"/>
    <cellStyle name="Accent5 32" xfId="1791"/>
    <cellStyle name="Accent5 4" xfId="807"/>
    <cellStyle name="Accent5 5" xfId="808"/>
    <cellStyle name="Accent5 6" xfId="809"/>
    <cellStyle name="Accent5 7" xfId="810"/>
    <cellStyle name="Accent5 8" xfId="811"/>
    <cellStyle name="Accent5 9" xfId="812"/>
    <cellStyle name="Accent6" xfId="43" builtinId="49" customBuiltin="1"/>
    <cellStyle name="Accent6 10" xfId="813"/>
    <cellStyle name="Accent6 10 2" xfId="814"/>
    <cellStyle name="Accent6 11" xfId="815"/>
    <cellStyle name="Accent6 11 2" xfId="816"/>
    <cellStyle name="Accent6 12" xfId="817"/>
    <cellStyle name="Accent6 12 2" xfId="818"/>
    <cellStyle name="Accent6 13" xfId="819"/>
    <cellStyle name="Accent6 13 2" xfId="820"/>
    <cellStyle name="Accent6 14" xfId="821"/>
    <cellStyle name="Accent6 15" xfId="822"/>
    <cellStyle name="Accent6 16" xfId="823"/>
    <cellStyle name="Accent6 17" xfId="824"/>
    <cellStyle name="Accent6 18" xfId="825"/>
    <cellStyle name="Accent6 19" xfId="826"/>
    <cellStyle name="Accent6 2" xfId="112"/>
    <cellStyle name="Accent6 20" xfId="827"/>
    <cellStyle name="Accent6 21" xfId="828"/>
    <cellStyle name="Accent6 22" xfId="829"/>
    <cellStyle name="Accent6 23" xfId="830"/>
    <cellStyle name="Accent6 24" xfId="831"/>
    <cellStyle name="Accent6 25" xfId="832"/>
    <cellStyle name="Accent6 26" xfId="833"/>
    <cellStyle name="Accent6 27" xfId="834"/>
    <cellStyle name="Accent6 28" xfId="835"/>
    <cellStyle name="Accent6 29" xfId="836"/>
    <cellStyle name="Accent6 3" xfId="837"/>
    <cellStyle name="Accent6 30" xfId="1701"/>
    <cellStyle name="Accent6 31" xfId="1748"/>
    <cellStyle name="Accent6 32" xfId="1795"/>
    <cellStyle name="Accent6 4" xfId="838"/>
    <cellStyle name="Accent6 5" xfId="839"/>
    <cellStyle name="Accent6 6" xfId="840"/>
    <cellStyle name="Accent6 7" xfId="841"/>
    <cellStyle name="Accent6 8" xfId="842"/>
    <cellStyle name="Accent6 9" xfId="843"/>
    <cellStyle name="Bad" xfId="12" builtinId="27" customBuiltin="1"/>
    <cellStyle name="Bad 10" xfId="844"/>
    <cellStyle name="Bad 10 2" xfId="845"/>
    <cellStyle name="Bad 11" xfId="846"/>
    <cellStyle name="Bad 11 2" xfId="847"/>
    <cellStyle name="Bad 12" xfId="848"/>
    <cellStyle name="Bad 12 2" xfId="849"/>
    <cellStyle name="Bad 13" xfId="850"/>
    <cellStyle name="Bad 13 2" xfId="851"/>
    <cellStyle name="Bad 14" xfId="852"/>
    <cellStyle name="Bad 15" xfId="853"/>
    <cellStyle name="Bad 16" xfId="854"/>
    <cellStyle name="Bad 17" xfId="855"/>
    <cellStyle name="Bad 18" xfId="856"/>
    <cellStyle name="Bad 19" xfId="857"/>
    <cellStyle name="Bad 2" xfId="113"/>
    <cellStyle name="Bad 20" xfId="858"/>
    <cellStyle name="Bad 21" xfId="859"/>
    <cellStyle name="Bad 22" xfId="860"/>
    <cellStyle name="Bad 23" xfId="861"/>
    <cellStyle name="Bad 24" xfId="862"/>
    <cellStyle name="Bad 25" xfId="863"/>
    <cellStyle name="Bad 26" xfId="864"/>
    <cellStyle name="Bad 27" xfId="865"/>
    <cellStyle name="Bad 28" xfId="866"/>
    <cellStyle name="Bad 29" xfId="867"/>
    <cellStyle name="Bad 3" xfId="868"/>
    <cellStyle name="Bad 30" xfId="1670"/>
    <cellStyle name="Bad 31" xfId="1717"/>
    <cellStyle name="Bad 32" xfId="1764"/>
    <cellStyle name="Bad 4" xfId="869"/>
    <cellStyle name="Bad 5" xfId="870"/>
    <cellStyle name="Bad 6" xfId="871"/>
    <cellStyle name="Bad 7" xfId="872"/>
    <cellStyle name="Bad 8" xfId="873"/>
    <cellStyle name="Bad 9" xfId="874"/>
    <cellStyle name="Calculation" xfId="16" builtinId="22" customBuiltin="1"/>
    <cellStyle name="Calculation 10" xfId="875"/>
    <cellStyle name="Calculation 10 2" xfId="876"/>
    <cellStyle name="Calculation 11" xfId="877"/>
    <cellStyle name="Calculation 11 2" xfId="878"/>
    <cellStyle name="Calculation 12" xfId="879"/>
    <cellStyle name="Calculation 12 2" xfId="880"/>
    <cellStyle name="Calculation 13" xfId="881"/>
    <cellStyle name="Calculation 13 2" xfId="882"/>
    <cellStyle name="Calculation 14" xfId="883"/>
    <cellStyle name="Calculation 15" xfId="884"/>
    <cellStyle name="Calculation 16" xfId="885"/>
    <cellStyle name="Calculation 17" xfId="886"/>
    <cellStyle name="Calculation 18" xfId="887"/>
    <cellStyle name="Calculation 19" xfId="888"/>
    <cellStyle name="Calculation 2" xfId="114"/>
    <cellStyle name="Calculation 20" xfId="889"/>
    <cellStyle name="Calculation 21" xfId="890"/>
    <cellStyle name="Calculation 22" xfId="891"/>
    <cellStyle name="Calculation 23" xfId="892"/>
    <cellStyle name="Calculation 24" xfId="893"/>
    <cellStyle name="Calculation 25" xfId="894"/>
    <cellStyle name="Calculation 26" xfId="895"/>
    <cellStyle name="Calculation 27" xfId="896"/>
    <cellStyle name="Calculation 28" xfId="897"/>
    <cellStyle name="Calculation 29" xfId="898"/>
    <cellStyle name="Calculation 3" xfId="899"/>
    <cellStyle name="Calculation 30" xfId="1674"/>
    <cellStyle name="Calculation 31" xfId="1721"/>
    <cellStyle name="Calculation 32" xfId="1768"/>
    <cellStyle name="Calculation 4" xfId="900"/>
    <cellStyle name="Calculation 5" xfId="901"/>
    <cellStyle name="Calculation 6" xfId="902"/>
    <cellStyle name="Calculation 7" xfId="903"/>
    <cellStyle name="Calculation 8" xfId="904"/>
    <cellStyle name="Calculation 9" xfId="905"/>
    <cellStyle name="Check Cell" xfId="18" builtinId="23" customBuiltin="1"/>
    <cellStyle name="Check Cell 10" xfId="906"/>
    <cellStyle name="Check Cell 10 2" xfId="907"/>
    <cellStyle name="Check Cell 11" xfId="908"/>
    <cellStyle name="Check Cell 11 2" xfId="909"/>
    <cellStyle name="Check Cell 12" xfId="910"/>
    <cellStyle name="Check Cell 12 2" xfId="911"/>
    <cellStyle name="Check Cell 13" xfId="912"/>
    <cellStyle name="Check Cell 13 2" xfId="913"/>
    <cellStyle name="Check Cell 14" xfId="914"/>
    <cellStyle name="Check Cell 15" xfId="915"/>
    <cellStyle name="Check Cell 16" xfId="916"/>
    <cellStyle name="Check Cell 17" xfId="917"/>
    <cellStyle name="Check Cell 18" xfId="918"/>
    <cellStyle name="Check Cell 19" xfId="919"/>
    <cellStyle name="Check Cell 2" xfId="115"/>
    <cellStyle name="Check Cell 20" xfId="920"/>
    <cellStyle name="Check Cell 21" xfId="921"/>
    <cellStyle name="Check Cell 22" xfId="922"/>
    <cellStyle name="Check Cell 23" xfId="923"/>
    <cellStyle name="Check Cell 24" xfId="924"/>
    <cellStyle name="Check Cell 25" xfId="925"/>
    <cellStyle name="Check Cell 26" xfId="926"/>
    <cellStyle name="Check Cell 27" xfId="927"/>
    <cellStyle name="Check Cell 28" xfId="928"/>
    <cellStyle name="Check Cell 29" xfId="929"/>
    <cellStyle name="Check Cell 3" xfId="930"/>
    <cellStyle name="Check Cell 30" xfId="1676"/>
    <cellStyle name="Check Cell 31" xfId="1723"/>
    <cellStyle name="Check Cell 32" xfId="1770"/>
    <cellStyle name="Check Cell 4" xfId="931"/>
    <cellStyle name="Check Cell 5" xfId="932"/>
    <cellStyle name="Check Cell 6" xfId="933"/>
    <cellStyle name="Check Cell 7" xfId="934"/>
    <cellStyle name="Check Cell 8" xfId="935"/>
    <cellStyle name="Check Cell 9" xfId="936"/>
    <cellStyle name="Comma" xfId="1" builtinId="3" customBuiltin="1"/>
    <cellStyle name="Comma [0]" xfId="2" builtinId="6" customBuiltin="1"/>
    <cellStyle name="Comma [0] 10" xfId="938"/>
    <cellStyle name="Comma [0] 10 2" xfId="939"/>
    <cellStyle name="Comma [0] 11" xfId="940"/>
    <cellStyle name="Comma [0] 11 2" xfId="941"/>
    <cellStyle name="Comma [0] 12" xfId="942"/>
    <cellStyle name="Comma [0] 12 2" xfId="943"/>
    <cellStyle name="Comma [0] 13" xfId="944"/>
    <cellStyle name="Comma [0] 13 2" xfId="945"/>
    <cellStyle name="Comma [0] 14" xfId="946"/>
    <cellStyle name="Comma [0] 15" xfId="947"/>
    <cellStyle name="Comma [0] 16" xfId="948"/>
    <cellStyle name="Comma [0] 17" xfId="949"/>
    <cellStyle name="Comma [0] 18" xfId="950"/>
    <cellStyle name="Comma [0] 19" xfId="951"/>
    <cellStyle name="Comma [0] 2" xfId="116"/>
    <cellStyle name="Comma [0] 2 2" xfId="952"/>
    <cellStyle name="Comma [0] 20" xfId="953"/>
    <cellStyle name="Comma [0] 21" xfId="954"/>
    <cellStyle name="Comma [0] 22" xfId="955"/>
    <cellStyle name="Comma [0] 23" xfId="956"/>
    <cellStyle name="Comma [0] 24" xfId="957"/>
    <cellStyle name="Comma [0] 25" xfId="958"/>
    <cellStyle name="Comma [0] 26" xfId="959"/>
    <cellStyle name="Comma [0] 27" xfId="960"/>
    <cellStyle name="Comma [0] 28" xfId="961"/>
    <cellStyle name="Comma [0] 29" xfId="962"/>
    <cellStyle name="Comma [0] 3" xfId="963"/>
    <cellStyle name="Comma [0] 30" xfId="1660"/>
    <cellStyle name="Comma [0] 31" xfId="1707"/>
    <cellStyle name="Comma [0] 32" xfId="1754"/>
    <cellStyle name="Comma [0] 33" xfId="1805"/>
    <cellStyle name="Comma [0] 34" xfId="1799"/>
    <cellStyle name="Comma [0] 4" xfId="964"/>
    <cellStyle name="Comma [0] 5" xfId="965"/>
    <cellStyle name="Comma [0] 6" xfId="966"/>
    <cellStyle name="Comma [0] 7" xfId="967"/>
    <cellStyle name="Comma [0] 8" xfId="968"/>
    <cellStyle name="Comma [0] 9" xfId="969"/>
    <cellStyle name="Comma 10" xfId="970"/>
    <cellStyle name="Comma 10 2" xfId="971"/>
    <cellStyle name="Comma 11" xfId="972"/>
    <cellStyle name="Comma 11 2" xfId="973"/>
    <cellStyle name="Comma 12" xfId="974"/>
    <cellStyle name="Comma 12 2" xfId="975"/>
    <cellStyle name="Comma 13" xfId="976"/>
    <cellStyle name="Comma 13 2" xfId="977"/>
    <cellStyle name="Comma 14" xfId="978"/>
    <cellStyle name="Comma 15" xfId="979"/>
    <cellStyle name="Comma 16" xfId="980"/>
    <cellStyle name="Comma 17" xfId="981"/>
    <cellStyle name="Comma 18" xfId="982"/>
    <cellStyle name="Comma 19" xfId="983"/>
    <cellStyle name="Comma 2" xfId="88"/>
    <cellStyle name="Comma 2 2" xfId="83"/>
    <cellStyle name="Comma 2 2 2" xfId="985"/>
    <cellStyle name="Comma 2 3" xfId="986"/>
    <cellStyle name="Comma 2 4" xfId="987"/>
    <cellStyle name="Comma 2 5" xfId="988"/>
    <cellStyle name="Comma 2 6" xfId="989"/>
    <cellStyle name="Comma 2 7" xfId="990"/>
    <cellStyle name="Comma 2 8" xfId="991"/>
    <cellStyle name="Comma 2 9" xfId="984"/>
    <cellStyle name="Comma 20" xfId="992"/>
    <cellStyle name="Comma 21" xfId="993"/>
    <cellStyle name="Comma 22" xfId="994"/>
    <cellStyle name="Comma 23" xfId="995"/>
    <cellStyle name="Comma 24" xfId="996"/>
    <cellStyle name="Comma 25" xfId="997"/>
    <cellStyle name="Comma 26" xfId="998"/>
    <cellStyle name="Comma 27" xfId="999"/>
    <cellStyle name="Comma 28" xfId="1000"/>
    <cellStyle name="Comma 29" xfId="1001"/>
    <cellStyle name="Comma 3" xfId="69"/>
    <cellStyle name="Comma 3 2" xfId="1002"/>
    <cellStyle name="Comma 30" xfId="1003"/>
    <cellStyle name="Comma 31" xfId="1659"/>
    <cellStyle name="Comma 32" xfId="1706"/>
    <cellStyle name="Comma 33" xfId="1753"/>
    <cellStyle name="Comma 34" xfId="1804"/>
    <cellStyle name="Comma 35" xfId="1813"/>
    <cellStyle name="Comma 36" xfId="1815"/>
    <cellStyle name="Comma 37" xfId="1817"/>
    <cellStyle name="Comma 38" xfId="1819"/>
    <cellStyle name="Comma 39" xfId="1821"/>
    <cellStyle name="Comma 4" xfId="1004"/>
    <cellStyle name="Comma 40" xfId="1826"/>
    <cellStyle name="Comma 41" xfId="1822"/>
    <cellStyle name="Comma 42" xfId="1828"/>
    <cellStyle name="Comma 43" xfId="1831"/>
    <cellStyle name="Comma 44" xfId="1832"/>
    <cellStyle name="Comma 45" xfId="1834"/>
    <cellStyle name="Comma 46" xfId="1836"/>
    <cellStyle name="Comma 47" xfId="1838"/>
    <cellStyle name="Comma 48" xfId="1840"/>
    <cellStyle name="Comma 49" xfId="937"/>
    <cellStyle name="Comma 5" xfId="1005"/>
    <cellStyle name="Comma 50" xfId="1844"/>
    <cellStyle name="Comma 51" xfId="1842"/>
    <cellStyle name="Comma 52" xfId="1843"/>
    <cellStyle name="Comma 53" xfId="1849"/>
    <cellStyle name="Comma 54" xfId="1848"/>
    <cellStyle name="Comma 6" xfId="1006"/>
    <cellStyle name="Comma 7" xfId="1007"/>
    <cellStyle name="Comma 8" xfId="1008"/>
    <cellStyle name="Comma 9" xfId="1009"/>
    <cellStyle name="Comma0" xfId="1010"/>
    <cellStyle name="Currency" xfId="3" builtinId="4" customBuiltin="1"/>
    <cellStyle name="Currency [0]" xfId="4" builtinId="7" customBuiltin="1"/>
    <cellStyle name="Currency [0] 10" xfId="1011"/>
    <cellStyle name="Currency [0] 10 2" xfId="1012"/>
    <cellStyle name="Currency [0] 11" xfId="1013"/>
    <cellStyle name="Currency [0] 11 2" xfId="1014"/>
    <cellStyle name="Currency [0] 12" xfId="1015"/>
    <cellStyle name="Currency [0] 12 2" xfId="1016"/>
    <cellStyle name="Currency [0] 13" xfId="1017"/>
    <cellStyle name="Currency [0] 13 2" xfId="1018"/>
    <cellStyle name="Currency [0] 14" xfId="1019"/>
    <cellStyle name="Currency [0] 15" xfId="1020"/>
    <cellStyle name="Currency [0] 16" xfId="1021"/>
    <cellStyle name="Currency [0] 17" xfId="1022"/>
    <cellStyle name="Currency [0] 18" xfId="1023"/>
    <cellStyle name="Currency [0] 19" xfId="1024"/>
    <cellStyle name="Currency [0] 2" xfId="117"/>
    <cellStyle name="Currency [0] 2 2" xfId="1025"/>
    <cellStyle name="Currency [0] 20" xfId="1026"/>
    <cellStyle name="Currency [0] 21" xfId="1027"/>
    <cellStyle name="Currency [0] 22" xfId="1028"/>
    <cellStyle name="Currency [0] 23" xfId="1029"/>
    <cellStyle name="Currency [0] 24" xfId="1030"/>
    <cellStyle name="Currency [0] 25" xfId="1031"/>
    <cellStyle name="Currency [0] 26" xfId="1032"/>
    <cellStyle name="Currency [0] 27" xfId="1033"/>
    <cellStyle name="Currency [0] 28" xfId="1034"/>
    <cellStyle name="Currency [0] 29" xfId="1035"/>
    <cellStyle name="Currency [0] 3" xfId="1036"/>
    <cellStyle name="Currency [0] 30" xfId="1662"/>
    <cellStyle name="Currency [0] 31" xfId="1709"/>
    <cellStyle name="Currency [0] 32" xfId="1756"/>
    <cellStyle name="Currency [0] 33" xfId="1807"/>
    <cellStyle name="Currency [0] 34" xfId="1801"/>
    <cellStyle name="Currency [0] 4" xfId="1037"/>
    <cellStyle name="Currency [0] 5" xfId="1038"/>
    <cellStyle name="Currency [0] 6" xfId="1039"/>
    <cellStyle name="Currency [0] 7" xfId="1040"/>
    <cellStyle name="Currency [0] 8" xfId="1041"/>
    <cellStyle name="Currency [0] 9" xfId="1042"/>
    <cellStyle name="Currency 10" xfId="1043"/>
    <cellStyle name="Currency 10 2" xfId="1044"/>
    <cellStyle name="Currency 11" xfId="1045"/>
    <cellStyle name="Currency 11 2" xfId="1046"/>
    <cellStyle name="Currency 12" xfId="1047"/>
    <cellStyle name="Currency 12 2" xfId="1048"/>
    <cellStyle name="Currency 13" xfId="1049"/>
    <cellStyle name="Currency 13 2" xfId="1050"/>
    <cellStyle name="Currency 14" xfId="1051"/>
    <cellStyle name="Currency 15" xfId="1052"/>
    <cellStyle name="Currency 16" xfId="1053"/>
    <cellStyle name="Currency 17" xfId="1054"/>
    <cellStyle name="Currency 18" xfId="1055"/>
    <cellStyle name="Currency 19" xfId="1056"/>
    <cellStyle name="Currency 2" xfId="118"/>
    <cellStyle name="Currency 2 2" xfId="1057"/>
    <cellStyle name="Currency 20" xfId="1058"/>
    <cellStyle name="Currency 21" xfId="1059"/>
    <cellStyle name="Currency 22" xfId="1060"/>
    <cellStyle name="Currency 23" xfId="1061"/>
    <cellStyle name="Currency 24" xfId="1062"/>
    <cellStyle name="Currency 25" xfId="1063"/>
    <cellStyle name="Currency 26" xfId="1064"/>
    <cellStyle name="Currency 27" xfId="1065"/>
    <cellStyle name="Currency 28" xfId="1066"/>
    <cellStyle name="Currency 29" xfId="1067"/>
    <cellStyle name="Currency 3" xfId="1068"/>
    <cellStyle name="Currency 30" xfId="1661"/>
    <cellStyle name="Currency 31" xfId="1708"/>
    <cellStyle name="Currency 32" xfId="1755"/>
    <cellStyle name="Currency 33" xfId="1806"/>
    <cellStyle name="Currency 34" xfId="1814"/>
    <cellStyle name="Currency 35" xfId="1816"/>
    <cellStyle name="Currency 36" xfId="1818"/>
    <cellStyle name="Currency 37" xfId="1820"/>
    <cellStyle name="Currency 38" xfId="1823"/>
    <cellStyle name="Currency 39" xfId="1824"/>
    <cellStyle name="Currency 4" xfId="1069"/>
    <cellStyle name="Currency 40" xfId="1825"/>
    <cellStyle name="Currency 41" xfId="1829"/>
    <cellStyle name="Currency 42" xfId="1830"/>
    <cellStyle name="Currency 43" xfId="1833"/>
    <cellStyle name="Currency 44" xfId="1835"/>
    <cellStyle name="Currency 45" xfId="1837"/>
    <cellStyle name="Currency 46" xfId="1839"/>
    <cellStyle name="Currency 47" xfId="1841"/>
    <cellStyle name="Currency 48" xfId="1800"/>
    <cellStyle name="Currency 49" xfId="1846"/>
    <cellStyle name="Currency 5" xfId="1070"/>
    <cellStyle name="Currency 50" xfId="237"/>
    <cellStyle name="Currency 51" xfId="1845"/>
    <cellStyle name="Currency 6" xfId="1071"/>
    <cellStyle name="Currency 7" xfId="1072"/>
    <cellStyle name="Currency 8" xfId="1073"/>
    <cellStyle name="Currency 9" xfId="1074"/>
    <cellStyle name="Currency0" xfId="1075"/>
    <cellStyle name="Date" xfId="1076"/>
    <cellStyle name="Explanatory Text" xfId="21" builtinId="53" customBuiltin="1"/>
    <cellStyle name="Explanatory Text 10" xfId="1077"/>
    <cellStyle name="Explanatory Text 10 2" xfId="1078"/>
    <cellStyle name="Explanatory Text 11" xfId="1079"/>
    <cellStyle name="Explanatory Text 11 2" xfId="1080"/>
    <cellStyle name="Explanatory Text 12" xfId="1081"/>
    <cellStyle name="Explanatory Text 12 2" xfId="1082"/>
    <cellStyle name="Explanatory Text 13" xfId="1083"/>
    <cellStyle name="Explanatory Text 13 2" xfId="1084"/>
    <cellStyle name="Explanatory Text 14" xfId="1085"/>
    <cellStyle name="Explanatory Text 15" xfId="1086"/>
    <cellStyle name="Explanatory Text 16" xfId="1087"/>
    <cellStyle name="Explanatory Text 17" xfId="1088"/>
    <cellStyle name="Explanatory Text 18" xfId="1089"/>
    <cellStyle name="Explanatory Text 19" xfId="1090"/>
    <cellStyle name="Explanatory Text 2" xfId="119"/>
    <cellStyle name="Explanatory Text 20" xfId="1091"/>
    <cellStyle name="Explanatory Text 21" xfId="1092"/>
    <cellStyle name="Explanatory Text 22" xfId="1093"/>
    <cellStyle name="Explanatory Text 23" xfId="1094"/>
    <cellStyle name="Explanatory Text 24" xfId="1095"/>
    <cellStyle name="Explanatory Text 25" xfId="1096"/>
    <cellStyle name="Explanatory Text 26" xfId="1097"/>
    <cellStyle name="Explanatory Text 27" xfId="1098"/>
    <cellStyle name="Explanatory Text 28" xfId="1099"/>
    <cellStyle name="Explanatory Text 29" xfId="1100"/>
    <cellStyle name="Explanatory Text 3" xfId="1101"/>
    <cellStyle name="Explanatory Text 30" xfId="1679"/>
    <cellStyle name="Explanatory Text 31" xfId="1726"/>
    <cellStyle name="Explanatory Text 32" xfId="1773"/>
    <cellStyle name="Explanatory Text 4" xfId="1102"/>
    <cellStyle name="Explanatory Text 5" xfId="1103"/>
    <cellStyle name="Explanatory Text 6" xfId="1104"/>
    <cellStyle name="Explanatory Text 7" xfId="1105"/>
    <cellStyle name="Explanatory Text 8" xfId="1106"/>
    <cellStyle name="Explanatory Text 9" xfId="1107"/>
    <cellStyle name="Fixed" xfId="1108"/>
    <cellStyle name="Good" xfId="11" builtinId="26" customBuiltin="1"/>
    <cellStyle name="Good 10" xfId="1109"/>
    <cellStyle name="Good 10 2" xfId="1110"/>
    <cellStyle name="Good 11" xfId="1111"/>
    <cellStyle name="Good 11 2" xfId="1112"/>
    <cellStyle name="Good 12" xfId="1113"/>
    <cellStyle name="Good 12 2" xfId="1114"/>
    <cellStyle name="Good 13" xfId="1115"/>
    <cellStyle name="Good 13 2" xfId="1116"/>
    <cellStyle name="Good 14" xfId="1117"/>
    <cellStyle name="Good 15" xfId="1118"/>
    <cellStyle name="Good 16" xfId="1119"/>
    <cellStyle name="Good 17" xfId="1120"/>
    <cellStyle name="Good 18" xfId="1121"/>
    <cellStyle name="Good 19" xfId="1122"/>
    <cellStyle name="Good 2" xfId="120"/>
    <cellStyle name="Good 20" xfId="1123"/>
    <cellStyle name="Good 21" xfId="1124"/>
    <cellStyle name="Good 22" xfId="1125"/>
    <cellStyle name="Good 23" xfId="1126"/>
    <cellStyle name="Good 24" xfId="1127"/>
    <cellStyle name="Good 25" xfId="1128"/>
    <cellStyle name="Good 26" xfId="1129"/>
    <cellStyle name="Good 27" xfId="1130"/>
    <cellStyle name="Good 28" xfId="1131"/>
    <cellStyle name="Good 29" xfId="1132"/>
    <cellStyle name="Good 3" xfId="1133"/>
    <cellStyle name="Good 30" xfId="1669"/>
    <cellStyle name="Good 31" xfId="1716"/>
    <cellStyle name="Good 32" xfId="1763"/>
    <cellStyle name="Good 4" xfId="1134"/>
    <cellStyle name="Good 5" xfId="1135"/>
    <cellStyle name="Good 6" xfId="1136"/>
    <cellStyle name="Good 7" xfId="1137"/>
    <cellStyle name="Good 8" xfId="1138"/>
    <cellStyle name="Good 9" xfId="1139"/>
    <cellStyle name="Heading 1" xfId="7" builtinId="16" customBuiltin="1"/>
    <cellStyle name="Heading 1 10" xfId="1141"/>
    <cellStyle name="Heading 1 10 2" xfId="1142"/>
    <cellStyle name="Heading 1 11" xfId="1143"/>
    <cellStyle name="Heading 1 11 2" xfId="1144"/>
    <cellStyle name="Heading 1 12" xfId="1145"/>
    <cellStyle name="Heading 1 12 2" xfId="1146"/>
    <cellStyle name="Heading 1 13" xfId="1147"/>
    <cellStyle name="Heading 1 13 2" xfId="1148"/>
    <cellStyle name="Heading 1 14" xfId="1149"/>
    <cellStyle name="Heading 1 14 2" xfId="1150"/>
    <cellStyle name="Heading 1 15" xfId="1151"/>
    <cellStyle name="Heading 1 15 2" xfId="1152"/>
    <cellStyle name="Heading 1 16" xfId="1153"/>
    <cellStyle name="Heading 1 16 2" xfId="1154"/>
    <cellStyle name="Heading 1 17" xfId="1155"/>
    <cellStyle name="Heading 1 18" xfId="1156"/>
    <cellStyle name="Heading 1 19" xfId="1157"/>
    <cellStyle name="Heading 1 2" xfId="121"/>
    <cellStyle name="Heading 1 2 2" xfId="1158"/>
    <cellStyle name="Heading 1 2 2 2" xfId="1159"/>
    <cellStyle name="Heading 1 2 2 2 2" xfId="1160"/>
    <cellStyle name="Heading 1 2 2 2 2 2" xfId="1161"/>
    <cellStyle name="Heading 1 2 2 3" xfId="1162"/>
    <cellStyle name="Heading 1 2 3" xfId="1163"/>
    <cellStyle name="Heading 1 2 4" xfId="1164"/>
    <cellStyle name="Heading 1 2 5" xfId="1165"/>
    <cellStyle name="Heading 1 2 6" xfId="1166"/>
    <cellStyle name="Heading 1 2 7" xfId="1167"/>
    <cellStyle name="Heading 1 2 8" xfId="1168"/>
    <cellStyle name="Heading 1 2 9" xfId="1169"/>
    <cellStyle name="Heading 1 20" xfId="1170"/>
    <cellStyle name="Heading 1 21" xfId="1171"/>
    <cellStyle name="Heading 1 22" xfId="1172"/>
    <cellStyle name="Heading 1 23" xfId="1173"/>
    <cellStyle name="Heading 1 24" xfId="1174"/>
    <cellStyle name="Heading 1 25" xfId="1175"/>
    <cellStyle name="Heading 1 26" xfId="1176"/>
    <cellStyle name="Heading 1 27" xfId="1177"/>
    <cellStyle name="Heading 1 28" xfId="1178"/>
    <cellStyle name="Heading 1 29" xfId="1179"/>
    <cellStyle name="Heading 1 3" xfId="1180"/>
    <cellStyle name="Heading 1 30" xfId="1181"/>
    <cellStyle name="Heading 1 31" xfId="1182"/>
    <cellStyle name="Heading 1 32" xfId="1183"/>
    <cellStyle name="Heading 1 33" xfId="1665"/>
    <cellStyle name="Heading 1 34" xfId="1712"/>
    <cellStyle name="Heading 1 35" xfId="1759"/>
    <cellStyle name="Heading 1 36" xfId="1809"/>
    <cellStyle name="Heading 1 37" xfId="1140"/>
    <cellStyle name="Heading 1 4" xfId="1184"/>
    <cellStyle name="Heading 1 5" xfId="1185"/>
    <cellStyle name="Heading 1 6" xfId="1186"/>
    <cellStyle name="Heading 1 7" xfId="1187"/>
    <cellStyle name="Heading 1 8" xfId="1188"/>
    <cellStyle name="Heading 1 9" xfId="1189"/>
    <cellStyle name="Heading 2" xfId="8" builtinId="17" customBuiltin="1"/>
    <cellStyle name="Heading 2 10" xfId="1191"/>
    <cellStyle name="Heading 2 10 2" xfId="1192"/>
    <cellStyle name="Heading 2 11" xfId="1193"/>
    <cellStyle name="Heading 2 11 2" xfId="1194"/>
    <cellStyle name="Heading 2 12" xfId="1195"/>
    <cellStyle name="Heading 2 12 2" xfId="1196"/>
    <cellStyle name="Heading 2 13" xfId="1197"/>
    <cellStyle name="Heading 2 13 2" xfId="1198"/>
    <cellStyle name="Heading 2 14" xfId="1199"/>
    <cellStyle name="Heading 2 14 2" xfId="1200"/>
    <cellStyle name="Heading 2 15" xfId="1201"/>
    <cellStyle name="Heading 2 15 2" xfId="1202"/>
    <cellStyle name="Heading 2 16" xfId="1203"/>
    <cellStyle name="Heading 2 16 2" xfId="1204"/>
    <cellStyle name="Heading 2 17" xfId="1205"/>
    <cellStyle name="Heading 2 18" xfId="1206"/>
    <cellStyle name="Heading 2 19" xfId="1207"/>
    <cellStyle name="Heading 2 2" xfId="122"/>
    <cellStyle name="Heading 2 2 2" xfId="1208"/>
    <cellStyle name="Heading 2 2 2 2" xfId="1209"/>
    <cellStyle name="Heading 2 2 2 2 2" xfId="1210"/>
    <cellStyle name="Heading 2 2 2 2 2 2" xfId="1211"/>
    <cellStyle name="Heading 2 2 2 3" xfId="1212"/>
    <cellStyle name="Heading 2 2 3" xfId="1213"/>
    <cellStyle name="Heading 2 2 4" xfId="1214"/>
    <cellStyle name="Heading 2 2 5" xfId="1215"/>
    <cellStyle name="Heading 2 2 6" xfId="1216"/>
    <cellStyle name="Heading 2 2 7" xfId="1217"/>
    <cellStyle name="Heading 2 2 8" xfId="1218"/>
    <cellStyle name="Heading 2 2 9" xfId="1219"/>
    <cellStyle name="Heading 2 20" xfId="1220"/>
    <cellStyle name="Heading 2 21" xfId="1221"/>
    <cellStyle name="Heading 2 22" xfId="1222"/>
    <cellStyle name="Heading 2 23" xfId="1223"/>
    <cellStyle name="Heading 2 24" xfId="1224"/>
    <cellStyle name="Heading 2 25" xfId="1225"/>
    <cellStyle name="Heading 2 26" xfId="1226"/>
    <cellStyle name="Heading 2 27" xfId="1227"/>
    <cellStyle name="Heading 2 28" xfId="1228"/>
    <cellStyle name="Heading 2 29" xfId="1229"/>
    <cellStyle name="Heading 2 3" xfId="1230"/>
    <cellStyle name="Heading 2 30" xfId="1231"/>
    <cellStyle name="Heading 2 31" xfId="1232"/>
    <cellStyle name="Heading 2 32" xfId="1233"/>
    <cellStyle name="Heading 2 33" xfId="1666"/>
    <cellStyle name="Heading 2 34" xfId="1713"/>
    <cellStyle name="Heading 2 35" xfId="1760"/>
    <cellStyle name="Heading 2 36" xfId="1810"/>
    <cellStyle name="Heading 2 37" xfId="1190"/>
    <cellStyle name="Heading 2 4" xfId="1234"/>
    <cellStyle name="Heading 2 5" xfId="1235"/>
    <cellStyle name="Heading 2 6" xfId="1236"/>
    <cellStyle name="Heading 2 7" xfId="1237"/>
    <cellStyle name="Heading 2 8" xfId="1238"/>
    <cellStyle name="Heading 2 9" xfId="1239"/>
    <cellStyle name="Heading 3" xfId="9" builtinId="18" customBuiltin="1"/>
    <cellStyle name="Heading 3 10" xfId="1240"/>
    <cellStyle name="Heading 3 10 2" xfId="1241"/>
    <cellStyle name="Heading 3 11" xfId="1242"/>
    <cellStyle name="Heading 3 11 2" xfId="1243"/>
    <cellStyle name="Heading 3 12" xfId="1244"/>
    <cellStyle name="Heading 3 12 2" xfId="1245"/>
    <cellStyle name="Heading 3 13" xfId="1246"/>
    <cellStyle name="Heading 3 13 2" xfId="1247"/>
    <cellStyle name="Heading 3 14" xfId="1248"/>
    <cellStyle name="Heading 3 15" xfId="1249"/>
    <cellStyle name="Heading 3 16" xfId="1250"/>
    <cellStyle name="Heading 3 17" xfId="1251"/>
    <cellStyle name="Heading 3 18" xfId="1252"/>
    <cellStyle name="Heading 3 19" xfId="1253"/>
    <cellStyle name="Heading 3 2" xfId="123"/>
    <cellStyle name="Heading 3 20" xfId="1254"/>
    <cellStyle name="Heading 3 21" xfId="1255"/>
    <cellStyle name="Heading 3 22" xfId="1256"/>
    <cellStyle name="Heading 3 23" xfId="1257"/>
    <cellStyle name="Heading 3 24" xfId="1258"/>
    <cellStyle name="Heading 3 25" xfId="1259"/>
    <cellStyle name="Heading 3 26" xfId="1260"/>
    <cellStyle name="Heading 3 27" xfId="1261"/>
    <cellStyle name="Heading 3 28" xfId="1262"/>
    <cellStyle name="Heading 3 29" xfId="1263"/>
    <cellStyle name="Heading 3 3" xfId="1264"/>
    <cellStyle name="Heading 3 30" xfId="1667"/>
    <cellStyle name="Heading 3 31" xfId="1714"/>
    <cellStyle name="Heading 3 32" xfId="1761"/>
    <cellStyle name="Heading 3 4" xfId="1265"/>
    <cellStyle name="Heading 3 5" xfId="1266"/>
    <cellStyle name="Heading 3 6" xfId="1267"/>
    <cellStyle name="Heading 3 7" xfId="1268"/>
    <cellStyle name="Heading 3 8" xfId="1269"/>
    <cellStyle name="Heading 3 9" xfId="1270"/>
    <cellStyle name="Heading 4" xfId="10" builtinId="19" customBuiltin="1"/>
    <cellStyle name="Heading 4 10" xfId="1271"/>
    <cellStyle name="Heading 4 10 2" xfId="1272"/>
    <cellStyle name="Heading 4 11" xfId="1273"/>
    <cellStyle name="Heading 4 11 2" xfId="1274"/>
    <cellStyle name="Heading 4 12" xfId="1275"/>
    <cellStyle name="Heading 4 12 2" xfId="1276"/>
    <cellStyle name="Heading 4 13" xfId="1277"/>
    <cellStyle name="Heading 4 13 2" xfId="1278"/>
    <cellStyle name="Heading 4 14" xfId="1279"/>
    <cellStyle name="Heading 4 15" xfId="1280"/>
    <cellStyle name="Heading 4 16" xfId="1281"/>
    <cellStyle name="Heading 4 17" xfId="1282"/>
    <cellStyle name="Heading 4 18" xfId="1283"/>
    <cellStyle name="Heading 4 19" xfId="1284"/>
    <cellStyle name="Heading 4 2" xfId="124"/>
    <cellStyle name="Heading 4 20" xfId="1285"/>
    <cellStyle name="Heading 4 21" xfId="1286"/>
    <cellStyle name="Heading 4 22" xfId="1287"/>
    <cellStyle name="Heading 4 23" xfId="1288"/>
    <cellStyle name="Heading 4 24" xfId="1289"/>
    <cellStyle name="Heading 4 25" xfId="1290"/>
    <cellStyle name="Heading 4 26" xfId="1291"/>
    <cellStyle name="Heading 4 27" xfId="1292"/>
    <cellStyle name="Heading 4 28" xfId="1293"/>
    <cellStyle name="Heading 4 29" xfId="1294"/>
    <cellStyle name="Heading 4 3" xfId="1295"/>
    <cellStyle name="Heading 4 30" xfId="1668"/>
    <cellStyle name="Heading 4 31" xfId="1715"/>
    <cellStyle name="Heading 4 32" xfId="1762"/>
    <cellStyle name="Heading 4 4" xfId="1296"/>
    <cellStyle name="Heading 4 5" xfId="1297"/>
    <cellStyle name="Heading 4 6" xfId="1298"/>
    <cellStyle name="Heading 4 7" xfId="1299"/>
    <cellStyle name="Heading 4 8" xfId="1300"/>
    <cellStyle name="Heading 4 9" xfId="1301"/>
    <cellStyle name="Hyperlink 2" xfId="1827"/>
    <cellStyle name="Input" xfId="14" builtinId="20" customBuiltin="1"/>
    <cellStyle name="Input 10" xfId="1302"/>
    <cellStyle name="Input 10 2" xfId="1303"/>
    <cellStyle name="Input 11" xfId="1304"/>
    <cellStyle name="Input 11 2" xfId="1305"/>
    <cellStyle name="Input 12" xfId="1306"/>
    <cellStyle name="Input 12 2" xfId="1307"/>
    <cellStyle name="Input 13" xfId="1308"/>
    <cellStyle name="Input 13 2" xfId="1309"/>
    <cellStyle name="Input 14" xfId="1310"/>
    <cellStyle name="Input 15" xfId="1311"/>
    <cellStyle name="Input 16" xfId="1312"/>
    <cellStyle name="Input 17" xfId="1313"/>
    <cellStyle name="Input 18" xfId="1314"/>
    <cellStyle name="Input 19" xfId="1315"/>
    <cellStyle name="Input 2" xfId="125"/>
    <cellStyle name="Input 20" xfId="1316"/>
    <cellStyle name="Input 21" xfId="1317"/>
    <cellStyle name="Input 22" xfId="1318"/>
    <cellStyle name="Input 23" xfId="1319"/>
    <cellStyle name="Input 24" xfId="1320"/>
    <cellStyle name="Input 25" xfId="1321"/>
    <cellStyle name="Input 26" xfId="1322"/>
    <cellStyle name="Input 27" xfId="1323"/>
    <cellStyle name="Input 28" xfId="1324"/>
    <cellStyle name="Input 29" xfId="1325"/>
    <cellStyle name="Input 3" xfId="1326"/>
    <cellStyle name="Input 30" xfId="1672"/>
    <cellStyle name="Input 31" xfId="1719"/>
    <cellStyle name="Input 32" xfId="1766"/>
    <cellStyle name="Input 4" xfId="1327"/>
    <cellStyle name="Input 5" xfId="1328"/>
    <cellStyle name="Input 6" xfId="1329"/>
    <cellStyle name="Input 7" xfId="1330"/>
    <cellStyle name="Input 8" xfId="1331"/>
    <cellStyle name="Input 9" xfId="1332"/>
    <cellStyle name="Linked Cell" xfId="17" builtinId="24" customBuiltin="1"/>
    <cellStyle name="Linked Cell 10" xfId="1333"/>
    <cellStyle name="Linked Cell 10 2" xfId="1334"/>
    <cellStyle name="Linked Cell 11" xfId="1335"/>
    <cellStyle name="Linked Cell 11 2" xfId="1336"/>
    <cellStyle name="Linked Cell 12" xfId="1337"/>
    <cellStyle name="Linked Cell 12 2" xfId="1338"/>
    <cellStyle name="Linked Cell 13" xfId="1339"/>
    <cellStyle name="Linked Cell 13 2" xfId="1340"/>
    <cellStyle name="Linked Cell 14" xfId="1341"/>
    <cellStyle name="Linked Cell 15" xfId="1342"/>
    <cellStyle name="Linked Cell 16" xfId="1343"/>
    <cellStyle name="Linked Cell 17" xfId="1344"/>
    <cellStyle name="Linked Cell 18" xfId="1345"/>
    <cellStyle name="Linked Cell 19" xfId="1346"/>
    <cellStyle name="Linked Cell 2" xfId="126"/>
    <cellStyle name="Linked Cell 20" xfId="1347"/>
    <cellStyle name="Linked Cell 21" xfId="1348"/>
    <cellStyle name="Linked Cell 22" xfId="1349"/>
    <cellStyle name="Linked Cell 23" xfId="1350"/>
    <cellStyle name="Linked Cell 24" xfId="1351"/>
    <cellStyle name="Linked Cell 25" xfId="1352"/>
    <cellStyle name="Linked Cell 26" xfId="1353"/>
    <cellStyle name="Linked Cell 27" xfId="1354"/>
    <cellStyle name="Linked Cell 28" xfId="1355"/>
    <cellStyle name="Linked Cell 29" xfId="1356"/>
    <cellStyle name="Linked Cell 3" xfId="1357"/>
    <cellStyle name="Linked Cell 30" xfId="1675"/>
    <cellStyle name="Linked Cell 31" xfId="1722"/>
    <cellStyle name="Linked Cell 32" xfId="1769"/>
    <cellStyle name="Linked Cell 4" xfId="1358"/>
    <cellStyle name="Linked Cell 5" xfId="1359"/>
    <cellStyle name="Linked Cell 6" xfId="1360"/>
    <cellStyle name="Linked Cell 7" xfId="1361"/>
    <cellStyle name="Linked Cell 8" xfId="1362"/>
    <cellStyle name="Linked Cell 9" xfId="1363"/>
    <cellStyle name="Neutral" xfId="13" builtinId="28" customBuiltin="1"/>
    <cellStyle name="Neutral 10" xfId="1364"/>
    <cellStyle name="Neutral 10 2" xfId="1365"/>
    <cellStyle name="Neutral 11" xfId="1366"/>
    <cellStyle name="Neutral 11 2" xfId="1367"/>
    <cellStyle name="Neutral 12" xfId="1368"/>
    <cellStyle name="Neutral 12 2" xfId="1369"/>
    <cellStyle name="Neutral 13" xfId="1370"/>
    <cellStyle name="Neutral 13 2" xfId="1371"/>
    <cellStyle name="Neutral 14" xfId="1372"/>
    <cellStyle name="Neutral 15" xfId="1373"/>
    <cellStyle name="Neutral 16" xfId="1374"/>
    <cellStyle name="Neutral 17" xfId="1375"/>
    <cellStyle name="Neutral 18" xfId="1376"/>
    <cellStyle name="Neutral 19" xfId="1377"/>
    <cellStyle name="Neutral 2" xfId="127"/>
    <cellStyle name="Neutral 20" xfId="1378"/>
    <cellStyle name="Neutral 21" xfId="1379"/>
    <cellStyle name="Neutral 22" xfId="1380"/>
    <cellStyle name="Neutral 23" xfId="1381"/>
    <cellStyle name="Neutral 24" xfId="1382"/>
    <cellStyle name="Neutral 25" xfId="1383"/>
    <cellStyle name="Neutral 26" xfId="1384"/>
    <cellStyle name="Neutral 27" xfId="1385"/>
    <cellStyle name="Neutral 28" xfId="1386"/>
    <cellStyle name="Neutral 29" xfId="1387"/>
    <cellStyle name="Neutral 3" xfId="1388"/>
    <cellStyle name="Neutral 30" xfId="1671"/>
    <cellStyle name="Neutral 31" xfId="1718"/>
    <cellStyle name="Neutral 32" xfId="1765"/>
    <cellStyle name="Neutral 4" xfId="1389"/>
    <cellStyle name="Neutral 5" xfId="1390"/>
    <cellStyle name="Neutral 6" xfId="1391"/>
    <cellStyle name="Neutral 7" xfId="1392"/>
    <cellStyle name="Neutral 8" xfId="1393"/>
    <cellStyle name="Neutral 9" xfId="1394"/>
    <cellStyle name="Normal" xfId="0" builtinId="0" customBuiltin="1"/>
    <cellStyle name="Normal 10" xfId="1395"/>
    <cellStyle name="Normal 10 2" xfId="1396"/>
    <cellStyle name="Normal 11" xfId="1397"/>
    <cellStyle name="Normal 11 2" xfId="1398"/>
    <cellStyle name="Normal 12" xfId="1399"/>
    <cellStyle name="Normal 12 2" xfId="1400"/>
    <cellStyle name="Normal 13" xfId="1401"/>
    <cellStyle name="Normal 13 2" xfId="1402"/>
    <cellStyle name="Normal 14" xfId="1403"/>
    <cellStyle name="Normal 14 2" xfId="1404"/>
    <cellStyle name="Normal 15" xfId="1405"/>
    <cellStyle name="Normal 15 2" xfId="1406"/>
    <cellStyle name="Normal 16" xfId="1407"/>
    <cellStyle name="Normal 16 2" xfId="1408"/>
    <cellStyle name="Normal 17" xfId="1409"/>
    <cellStyle name="Normal 18" xfId="1410"/>
    <cellStyle name="Normal 19" xfId="1411"/>
    <cellStyle name="Normal 2" xfId="87"/>
    <cellStyle name="Normal 2 2" xfId="78"/>
    <cellStyle name="Normal 2 2 2" xfId="1413"/>
    <cellStyle name="Normal 2 2 2 2" xfId="1414"/>
    <cellStyle name="Normal 2 2 2 2 2" xfId="1415"/>
    <cellStyle name="Normal 2 2 3" xfId="1416"/>
    <cellStyle name="Normal 2 2 4" xfId="1412"/>
    <cellStyle name="Normal 2 3" xfId="1417"/>
    <cellStyle name="Normal 2 4" xfId="1418"/>
    <cellStyle name="Normal 2 5" xfId="1419"/>
    <cellStyle name="Normal 2 6" xfId="1420"/>
    <cellStyle name="Normal 2 7" xfId="1421"/>
    <cellStyle name="Normal 2 8" xfId="1422"/>
    <cellStyle name="Normal 2 9" xfId="1423"/>
    <cellStyle name="Normal 20" xfId="1424"/>
    <cellStyle name="Normal 21" xfId="1425"/>
    <cellStyle name="Normal 22" xfId="1426"/>
    <cellStyle name="Normal 23" xfId="1427"/>
    <cellStyle name="Normal 24" xfId="1428"/>
    <cellStyle name="Normal 25" xfId="1429"/>
    <cellStyle name="Normal 26" xfId="1430"/>
    <cellStyle name="Normal 27" xfId="1431"/>
    <cellStyle name="Normal 28" xfId="1432"/>
    <cellStyle name="Normal 29" xfId="1433"/>
    <cellStyle name="Normal 3" xfId="65"/>
    <cellStyle name="Normal 3 2" xfId="1434"/>
    <cellStyle name="Normal 30" xfId="1435"/>
    <cellStyle name="Normal 31" xfId="1436"/>
    <cellStyle name="Normal 32" xfId="1658"/>
    <cellStyle name="Normal 33" xfId="1705"/>
    <cellStyle name="Normal 34" xfId="1752"/>
    <cellStyle name="Normal 35" xfId="1803"/>
    <cellStyle name="Normal 36" xfId="188"/>
    <cellStyle name="Normal 37" xfId="1847"/>
    <cellStyle name="Normal 4" xfId="1437"/>
    <cellStyle name="Normal 5" xfId="1438"/>
    <cellStyle name="Normal 6" xfId="1439"/>
    <cellStyle name="Normal 7" xfId="1440"/>
    <cellStyle name="Normal 8" xfId="1441"/>
    <cellStyle name="Normal 9" xfId="1442"/>
    <cellStyle name="Note" xfId="20" builtinId="10" customBuiltin="1"/>
    <cellStyle name="Note 10" xfId="1443"/>
    <cellStyle name="Note 10 2" xfId="1444"/>
    <cellStyle name="Note 11" xfId="1445"/>
    <cellStyle name="Note 11 2" xfId="1446"/>
    <cellStyle name="Note 12" xfId="1447"/>
    <cellStyle name="Note 12 2" xfId="1448"/>
    <cellStyle name="Note 13" xfId="1449"/>
    <cellStyle name="Note 13 2" xfId="1450"/>
    <cellStyle name="Note 14" xfId="1451"/>
    <cellStyle name="Note 15" xfId="1452"/>
    <cellStyle name="Note 16" xfId="1453"/>
    <cellStyle name="Note 17" xfId="1454"/>
    <cellStyle name="Note 18" xfId="1455"/>
    <cellStyle name="Note 19" xfId="1456"/>
    <cellStyle name="Note 2" xfId="128"/>
    <cellStyle name="Note 2 2" xfId="1457"/>
    <cellStyle name="Note 20" xfId="1458"/>
    <cellStyle name="Note 21" xfId="1459"/>
    <cellStyle name="Note 22" xfId="1460"/>
    <cellStyle name="Note 23" xfId="1461"/>
    <cellStyle name="Note 24" xfId="1462"/>
    <cellStyle name="Note 25" xfId="1463"/>
    <cellStyle name="Note 26" xfId="1464"/>
    <cellStyle name="Note 27" xfId="1465"/>
    <cellStyle name="Note 28" xfId="1466"/>
    <cellStyle name="Note 29" xfId="1467"/>
    <cellStyle name="Note 3" xfId="1468"/>
    <cellStyle name="Note 30" xfId="1678"/>
    <cellStyle name="Note 31" xfId="1725"/>
    <cellStyle name="Note 32" xfId="1772"/>
    <cellStyle name="Note 33" xfId="1811"/>
    <cellStyle name="Note 34" xfId="1802"/>
    <cellStyle name="Note 4" xfId="1469"/>
    <cellStyle name="Note 5" xfId="1470"/>
    <cellStyle name="Note 6" xfId="1471"/>
    <cellStyle name="Note 7" xfId="1472"/>
    <cellStyle name="Note 8" xfId="1473"/>
    <cellStyle name="Note 9" xfId="1474"/>
    <cellStyle name="Output" xfId="15" builtinId="21" customBuiltin="1"/>
    <cellStyle name="Output 10" xfId="1475"/>
    <cellStyle name="Output 10 2" xfId="1476"/>
    <cellStyle name="Output 11" xfId="1477"/>
    <cellStyle name="Output 11 2" xfId="1478"/>
    <cellStyle name="Output 12" xfId="1479"/>
    <cellStyle name="Output 12 2" xfId="1480"/>
    <cellStyle name="Output 13" xfId="1481"/>
    <cellStyle name="Output 13 2" xfId="1482"/>
    <cellStyle name="Output 14" xfId="1483"/>
    <cellStyle name="Output 15" xfId="1484"/>
    <cellStyle name="Output 16" xfId="1485"/>
    <cellStyle name="Output 17" xfId="1486"/>
    <cellStyle name="Output 18" xfId="1487"/>
    <cellStyle name="Output 19" xfId="1488"/>
    <cellStyle name="Output 2" xfId="129"/>
    <cellStyle name="Output 20" xfId="1489"/>
    <cellStyle name="Output 21" xfId="1490"/>
    <cellStyle name="Output 22" xfId="1491"/>
    <cellStyle name="Output 23" xfId="1492"/>
    <cellStyle name="Output 24" xfId="1493"/>
    <cellStyle name="Output 25" xfId="1494"/>
    <cellStyle name="Output 26" xfId="1495"/>
    <cellStyle name="Output 27" xfId="1496"/>
    <cellStyle name="Output 28" xfId="1497"/>
    <cellStyle name="Output 29" xfId="1498"/>
    <cellStyle name="Output 3" xfId="1499"/>
    <cellStyle name="Output 30" xfId="1673"/>
    <cellStyle name="Output 31" xfId="1720"/>
    <cellStyle name="Output 32" xfId="1767"/>
    <cellStyle name="Output 4" xfId="1500"/>
    <cellStyle name="Output 5" xfId="1501"/>
    <cellStyle name="Output 6" xfId="1502"/>
    <cellStyle name="Output 7" xfId="1503"/>
    <cellStyle name="Output 8" xfId="1504"/>
    <cellStyle name="Output 9" xfId="1505"/>
    <cellStyle name="Percent" xfId="5" builtinId="5" customBuiltin="1"/>
    <cellStyle name="Percent 10" xfId="1507"/>
    <cellStyle name="Percent 10 2" xfId="1508"/>
    <cellStyle name="Percent 11" xfId="1509"/>
    <cellStyle name="Percent 11 2" xfId="1510"/>
    <cellStyle name="Percent 12" xfId="1511"/>
    <cellStyle name="Percent 12 2" xfId="1512"/>
    <cellStyle name="Percent 13" xfId="1513"/>
    <cellStyle name="Percent 13 2" xfId="1514"/>
    <cellStyle name="Percent 14" xfId="1515"/>
    <cellStyle name="Percent 15" xfId="1516"/>
    <cellStyle name="Percent 16" xfId="1517"/>
    <cellStyle name="Percent 17" xfId="1518"/>
    <cellStyle name="Percent 18" xfId="1519"/>
    <cellStyle name="Percent 19" xfId="1520"/>
    <cellStyle name="Percent 2" xfId="130"/>
    <cellStyle name="Percent 2 2" xfId="1522"/>
    <cellStyle name="Percent 2 3" xfId="1523"/>
    <cellStyle name="Percent 2 4" xfId="1524"/>
    <cellStyle name="Percent 2 5" xfId="1525"/>
    <cellStyle name="Percent 2 6" xfId="1526"/>
    <cellStyle name="Percent 2 7" xfId="1527"/>
    <cellStyle name="Percent 2 8" xfId="1528"/>
    <cellStyle name="Percent 2 9" xfId="1521"/>
    <cellStyle name="Percent 20" xfId="1529"/>
    <cellStyle name="Percent 21" xfId="1530"/>
    <cellStyle name="Percent 22" xfId="1531"/>
    <cellStyle name="Percent 23" xfId="1532"/>
    <cellStyle name="Percent 24" xfId="1533"/>
    <cellStyle name="Percent 25" xfId="1534"/>
    <cellStyle name="Percent 26" xfId="1535"/>
    <cellStyle name="Percent 27" xfId="1536"/>
    <cellStyle name="Percent 28" xfId="1537"/>
    <cellStyle name="Percent 29" xfId="1538"/>
    <cellStyle name="Percent 3" xfId="1539"/>
    <cellStyle name="Percent 30" xfId="1663"/>
    <cellStyle name="Percent 31" xfId="1710"/>
    <cellStyle name="Percent 32" xfId="1757"/>
    <cellStyle name="Percent 33" xfId="1808"/>
    <cellStyle name="Percent 34" xfId="1506"/>
    <cellStyle name="Percent 4" xfId="1540"/>
    <cellStyle name="Percent 5" xfId="1541"/>
    <cellStyle name="Percent 6" xfId="1542"/>
    <cellStyle name="Percent 7" xfId="1543"/>
    <cellStyle name="Percent 8" xfId="1544"/>
    <cellStyle name="Percent 9" xfId="1545"/>
    <cellStyle name="Title" xfId="6" builtinId="15" customBuiltin="1"/>
    <cellStyle name="Title 10" xfId="1546"/>
    <cellStyle name="Title 10 2" xfId="1547"/>
    <cellStyle name="Title 11" xfId="1548"/>
    <cellStyle name="Title 11 2" xfId="1549"/>
    <cellStyle name="Title 12" xfId="1550"/>
    <cellStyle name="Title 12 2" xfId="1551"/>
    <cellStyle name="Title 13" xfId="1552"/>
    <cellStyle name="Title 13 2" xfId="1553"/>
    <cellStyle name="Title 14" xfId="1554"/>
    <cellStyle name="Title 15" xfId="1555"/>
    <cellStyle name="Title 16" xfId="1556"/>
    <cellStyle name="Title 17" xfId="1557"/>
    <cellStyle name="Title 18" xfId="1558"/>
    <cellStyle name="Title 19" xfId="1559"/>
    <cellStyle name="Title 2" xfId="131"/>
    <cellStyle name="Title 20" xfId="1560"/>
    <cellStyle name="Title 21" xfId="1561"/>
    <cellStyle name="Title 22" xfId="1562"/>
    <cellStyle name="Title 23" xfId="1563"/>
    <cellStyle name="Title 24" xfId="1564"/>
    <cellStyle name="Title 25" xfId="1565"/>
    <cellStyle name="Title 26" xfId="1566"/>
    <cellStyle name="Title 27" xfId="1567"/>
    <cellStyle name="Title 28" xfId="1568"/>
    <cellStyle name="Title 29" xfId="1569"/>
    <cellStyle name="Title 3" xfId="1570"/>
    <cellStyle name="Title 30" xfId="1664"/>
    <cellStyle name="Title 31" xfId="1711"/>
    <cellStyle name="Title 32" xfId="1758"/>
    <cellStyle name="Title 4" xfId="1571"/>
    <cellStyle name="Title 5" xfId="1572"/>
    <cellStyle name="Title 6" xfId="1573"/>
    <cellStyle name="Title 7" xfId="1574"/>
    <cellStyle name="Title 8" xfId="1575"/>
    <cellStyle name="Title 9" xfId="1576"/>
    <cellStyle name="Total" xfId="22" builtinId="25" customBuiltin="1"/>
    <cellStyle name="Total 10" xfId="1578"/>
    <cellStyle name="Total 10 2" xfId="1579"/>
    <cellStyle name="Total 11" xfId="1580"/>
    <cellStyle name="Total 11 2" xfId="1581"/>
    <cellStyle name="Total 12" xfId="1582"/>
    <cellStyle name="Total 12 2" xfId="1583"/>
    <cellStyle name="Total 13" xfId="1584"/>
    <cellStyle name="Total 13 2" xfId="1585"/>
    <cellStyle name="Total 14" xfId="1586"/>
    <cellStyle name="Total 14 2" xfId="1587"/>
    <cellStyle name="Total 15" xfId="1588"/>
    <cellStyle name="Total 15 2" xfId="1589"/>
    <cellStyle name="Total 16" xfId="1590"/>
    <cellStyle name="Total 16 2" xfId="1591"/>
    <cellStyle name="Total 17" xfId="1592"/>
    <cellStyle name="Total 18" xfId="1593"/>
    <cellStyle name="Total 19" xfId="1594"/>
    <cellStyle name="Total 2" xfId="132"/>
    <cellStyle name="Total 2 2" xfId="1595"/>
    <cellStyle name="Total 2 2 2" xfId="1596"/>
    <cellStyle name="Total 2 2 2 2" xfId="1597"/>
    <cellStyle name="Total 2 2 2 2 2" xfId="1598"/>
    <cellStyle name="Total 2 2 3" xfId="1599"/>
    <cellStyle name="Total 2 3" xfId="1600"/>
    <cellStyle name="Total 2 4" xfId="1601"/>
    <cellStyle name="Total 2 5" xfId="1602"/>
    <cellStyle name="Total 2 6" xfId="1603"/>
    <cellStyle name="Total 2 7" xfId="1604"/>
    <cellStyle name="Total 2 8" xfId="1605"/>
    <cellStyle name="Total 2 9" xfId="1606"/>
    <cellStyle name="Total 20" xfId="1607"/>
    <cellStyle name="Total 21" xfId="1608"/>
    <cellStyle name="Total 22" xfId="1609"/>
    <cellStyle name="Total 23" xfId="1610"/>
    <cellStyle name="Total 24" xfId="1611"/>
    <cellStyle name="Total 25" xfId="1612"/>
    <cellStyle name="Total 26" xfId="1613"/>
    <cellStyle name="Total 27" xfId="1614"/>
    <cellStyle name="Total 28" xfId="1615"/>
    <cellStyle name="Total 29" xfId="1616"/>
    <cellStyle name="Total 3" xfId="1617"/>
    <cellStyle name="Total 30" xfId="1618"/>
    <cellStyle name="Total 31" xfId="1619"/>
    <cellStyle name="Total 32" xfId="1620"/>
    <cellStyle name="Total 33" xfId="1680"/>
    <cellStyle name="Total 34" xfId="1727"/>
    <cellStyle name="Total 35" xfId="1774"/>
    <cellStyle name="Total 36" xfId="1812"/>
    <cellStyle name="Total 37" xfId="1577"/>
    <cellStyle name="Total 4" xfId="1621"/>
    <cellStyle name="Total 5" xfId="1622"/>
    <cellStyle name="Total 6" xfId="1623"/>
    <cellStyle name="Total 7" xfId="1624"/>
    <cellStyle name="Total 8" xfId="1625"/>
    <cellStyle name="Total 9" xfId="1626"/>
    <cellStyle name="Warning Text" xfId="19" builtinId="11" customBuiltin="1"/>
    <cellStyle name="Warning Text 10" xfId="1627"/>
    <cellStyle name="Warning Text 10 2" xfId="1628"/>
    <cellStyle name="Warning Text 11" xfId="1629"/>
    <cellStyle name="Warning Text 11 2" xfId="1630"/>
    <cellStyle name="Warning Text 12" xfId="1631"/>
    <cellStyle name="Warning Text 12 2" xfId="1632"/>
    <cellStyle name="Warning Text 13" xfId="1633"/>
    <cellStyle name="Warning Text 13 2" xfId="1634"/>
    <cellStyle name="Warning Text 14" xfId="1635"/>
    <cellStyle name="Warning Text 15" xfId="1636"/>
    <cellStyle name="Warning Text 16" xfId="1637"/>
    <cellStyle name="Warning Text 17" xfId="1638"/>
    <cellStyle name="Warning Text 18" xfId="1639"/>
    <cellStyle name="Warning Text 19" xfId="1640"/>
    <cellStyle name="Warning Text 2" xfId="133"/>
    <cellStyle name="Warning Text 20" xfId="1641"/>
    <cellStyle name="Warning Text 21" xfId="1642"/>
    <cellStyle name="Warning Text 22" xfId="1643"/>
    <cellStyle name="Warning Text 23" xfId="1644"/>
    <cellStyle name="Warning Text 24" xfId="1645"/>
    <cellStyle name="Warning Text 25" xfId="1646"/>
    <cellStyle name="Warning Text 26" xfId="1647"/>
    <cellStyle name="Warning Text 27" xfId="1648"/>
    <cellStyle name="Warning Text 28" xfId="1649"/>
    <cellStyle name="Warning Text 29" xfId="1650"/>
    <cellStyle name="Warning Text 3" xfId="1651"/>
    <cellStyle name="Warning Text 30" xfId="1677"/>
    <cellStyle name="Warning Text 31" xfId="1724"/>
    <cellStyle name="Warning Text 32" xfId="1771"/>
    <cellStyle name="Warning Text 4" xfId="1652"/>
    <cellStyle name="Warning Text 5" xfId="1653"/>
    <cellStyle name="Warning Text 6" xfId="1654"/>
    <cellStyle name="Warning Text 7" xfId="1655"/>
    <cellStyle name="Warning Text 8" xfId="1656"/>
    <cellStyle name="Warning Text 9" xfId="1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9005502506746"/>
          <c:y val="2.4580247532752678E-2"/>
          <c:w val="0.59466185345450429"/>
          <c:h val="0.87846947047385815"/>
        </c:manualLayout>
      </c:layout>
      <c:lineChart>
        <c:grouping val="standard"/>
        <c:varyColors val="0"/>
        <c:ser>
          <c:idx val="0"/>
          <c:order val="0"/>
          <c:tx>
            <c:v>Total Indirect Costs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years'!$G$7:$M$7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'Indirect Rates last 7 years'!$G$8:$M$8</c:f>
              <c:numCache>
                <c:formatCode>#,##0</c:formatCode>
                <c:ptCount val="7"/>
                <c:pt idx="0">
                  <c:v>1533096</c:v>
                </c:pt>
                <c:pt idx="1">
                  <c:v>1485510</c:v>
                </c:pt>
                <c:pt idx="2">
                  <c:v>1820084</c:v>
                </c:pt>
                <c:pt idx="3">
                  <c:v>1732561</c:v>
                </c:pt>
                <c:pt idx="4">
                  <c:v>1721529</c:v>
                </c:pt>
                <c:pt idx="5" formatCode="#,##0.00">
                  <c:v>1785073</c:v>
                </c:pt>
                <c:pt idx="6">
                  <c:v>1766391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67-0B4E-A7A1-FF1C1F98C039}"/>
            </c:ext>
          </c:extLst>
        </c:ser>
        <c:ser>
          <c:idx val="1"/>
          <c:order val="1"/>
          <c:tx>
            <c:v>Total Direct Cost Base</c:v>
          </c:tx>
          <c:marker>
            <c:symbol val="none"/>
          </c:marker>
          <c:dLbls>
            <c:dLbl>
              <c:idx val="4"/>
              <c:layout>
                <c:manualLayout>
                  <c:x val="1.4281633818908884E-3"/>
                  <c:y val="-6.8394528437724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126535275635534E-3"/>
                  <c:y val="6.479481641468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67637817767E-3"/>
                  <c:y val="-7.1994240460763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years'!$G$7:$M$7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'Indirect Rates last 7 years'!$G$9:$M$9</c:f>
              <c:numCache>
                <c:formatCode>#,##0</c:formatCode>
                <c:ptCount val="7"/>
                <c:pt idx="0">
                  <c:v>3696253</c:v>
                </c:pt>
                <c:pt idx="1">
                  <c:v>4162252</c:v>
                </c:pt>
                <c:pt idx="2">
                  <c:v>5072814</c:v>
                </c:pt>
                <c:pt idx="3">
                  <c:v>5498504</c:v>
                </c:pt>
                <c:pt idx="4">
                  <c:v>4798104</c:v>
                </c:pt>
                <c:pt idx="5" formatCode="#,##0.00">
                  <c:v>4816432</c:v>
                </c:pt>
                <c:pt idx="6">
                  <c:v>5264626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67-0B4E-A7A1-FF1C1F98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4800"/>
        <c:axId val="180846592"/>
      </c:lineChart>
      <c:lineChart>
        <c:grouping val="standard"/>
        <c:varyColors val="0"/>
        <c:ser>
          <c:idx val="2"/>
          <c:order val="2"/>
          <c:tx>
            <c:v>Indirect Cost Rate</c:v>
          </c:tx>
          <c:marker>
            <c:symbol val="none"/>
          </c:marker>
          <c:dLbls>
            <c:dLbl>
              <c:idx val="4"/>
              <c:layout>
                <c:manualLayout>
                  <c:x val="-4.2844901456726651E-3"/>
                  <c:y val="3.23974082073434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44901456726651E-3"/>
                  <c:y val="-3.23974082073434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75921165381321E-2"/>
                  <c:y val="-4.31965442764579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'Indirect Rates last 7 years'!$G$10:$M$10</c:f>
              <c:numCache>
                <c:formatCode>0.00%</c:formatCode>
                <c:ptCount val="7"/>
                <c:pt idx="0">
                  <c:v>0.41477030928348246</c:v>
                </c:pt>
                <c:pt idx="1">
                  <c:v>0.35690054326359866</c:v>
                </c:pt>
                <c:pt idx="2">
                  <c:v>0.35879178696478919</c:v>
                </c:pt>
                <c:pt idx="3">
                  <c:v>0.31509679723793965</c:v>
                </c:pt>
                <c:pt idx="4">
                  <c:v>0.35879359847139619</c:v>
                </c:pt>
                <c:pt idx="5">
                  <c:v>0.37062144757779203</c:v>
                </c:pt>
                <c:pt idx="6">
                  <c:v>0.33552069985598215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67-0B4E-A7A1-FF1C1F98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9664"/>
        <c:axId val="180848128"/>
      </c:lineChart>
      <c:catAx>
        <c:axId val="1808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46592"/>
        <c:crosses val="autoZero"/>
        <c:auto val="1"/>
        <c:lblAlgn val="ctr"/>
        <c:lblOffset val="100"/>
        <c:noMultiLvlLbl val="0"/>
      </c:catAx>
      <c:valAx>
        <c:axId val="18084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0844800"/>
        <c:crosses val="autoZero"/>
        <c:crossBetween val="between"/>
      </c:valAx>
      <c:valAx>
        <c:axId val="1808481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rgbClr val="92D050"/>
          </a:solidFill>
        </c:spPr>
        <c:crossAx val="180849664"/>
        <c:crosses val="max"/>
        <c:crossBetween val="between"/>
      </c:valAx>
      <c:catAx>
        <c:axId val="1808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481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11</xdr:row>
      <xdr:rowOff>30480</xdr:rowOff>
    </xdr:from>
    <xdr:to>
      <xdr:col>18</xdr:col>
      <xdr:colOff>175260</xdr:colOff>
      <xdr:row>38</xdr:row>
      <xdr:rowOff>121920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ugene/Grant%20History/Grant%20History%20FY%202017/Grant%20History-Febr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report 02-28-2017"/>
      <sheetName val="Cash Receipts 02-28-2017"/>
      <sheetName val="17 Summary"/>
      <sheetName val="FFR-dpm"/>
      <sheetName val="100"/>
      <sheetName val="110"/>
      <sheetName val="111"/>
      <sheetName val="114-00"/>
      <sheetName val="117-00-15"/>
      <sheetName val="118-00-15"/>
      <sheetName val="119-00"/>
      <sheetName val="120"/>
      <sheetName val="122"/>
      <sheetName val="123-68"/>
      <sheetName val="124-69"/>
      <sheetName val="126"/>
      <sheetName val="128"/>
      <sheetName val="135"/>
      <sheetName val="138"/>
      <sheetName val="142"/>
      <sheetName val="143"/>
      <sheetName val="152"/>
      <sheetName val="162"/>
      <sheetName val="211"/>
      <sheetName val="216"/>
      <sheetName val="220"/>
      <sheetName val="306"/>
      <sheetName val="309"/>
      <sheetName val="310"/>
      <sheetName val="311"/>
      <sheetName val="908"/>
      <sheetName val="911"/>
      <sheetName val="917"/>
      <sheetName val="921"/>
      <sheetName val="923"/>
      <sheetName val="927"/>
      <sheetName val="929"/>
      <sheetName val="930"/>
      <sheetName val="931"/>
      <sheetName val="932"/>
      <sheetName val="933"/>
      <sheetName val="934"/>
      <sheetName val="935"/>
      <sheetName val="936"/>
      <sheetName val="937"/>
      <sheetName val="938"/>
      <sheetName val="939"/>
      <sheetName val="638 detail"/>
      <sheetName val="103"/>
      <sheetName val="109"/>
      <sheetName val="112-03"/>
      <sheetName val="112-04"/>
      <sheetName val="112-05"/>
      <sheetName val="112-06"/>
      <sheetName val="125"/>
      <sheetName val="131"/>
      <sheetName val="141"/>
      <sheetName val="148"/>
      <sheetName val="149"/>
      <sheetName val="151"/>
      <sheetName val="153"/>
      <sheetName val="202"/>
      <sheetName val="206"/>
      <sheetName val="207"/>
      <sheetName val="209"/>
      <sheetName val="210"/>
      <sheetName val="212"/>
      <sheetName val="250"/>
      <sheetName val="308"/>
      <sheetName val="330"/>
      <sheetName val="331"/>
      <sheetName val="400"/>
      <sheetName val="907-03"/>
      <sheetName val="909"/>
      <sheetName val="910"/>
      <sheetName val="912"/>
      <sheetName val="913"/>
      <sheetName val="915"/>
      <sheetName val="916"/>
      <sheetName val="918"/>
      <sheetName val="919"/>
      <sheetName val="920"/>
      <sheetName val="922"/>
      <sheetName val="924"/>
      <sheetName val="925"/>
      <sheetName val="926"/>
      <sheetName val="928"/>
      <sheetName val="208"/>
    </sheetNames>
    <sheetDataSet>
      <sheetData sheetId="0"/>
      <sheetData sheetId="1"/>
      <sheetData sheetId="2"/>
      <sheetData sheetId="3"/>
      <sheetData sheetId="4">
        <row r="27">
          <cell r="L27">
            <v>2481769.0799999991</v>
          </cell>
        </row>
        <row r="28">
          <cell r="F28">
            <v>514000</v>
          </cell>
          <cell r="I28">
            <v>673561.55</v>
          </cell>
          <cell r="J28">
            <v>-1361799</v>
          </cell>
          <cell r="K28">
            <v>-2171976.09</v>
          </cell>
          <cell r="L28">
            <v>2322207.5299999993</v>
          </cell>
        </row>
      </sheetData>
      <sheetData sheetId="5">
        <row r="28">
          <cell r="L28">
            <v>207823.41000000003</v>
          </cell>
        </row>
        <row r="29">
          <cell r="F29">
            <v>735150</v>
          </cell>
          <cell r="I29">
            <v>398788.88</v>
          </cell>
          <cell r="J29">
            <v>-239255.22999999998</v>
          </cell>
          <cell r="K29">
            <v>280554.54000000004</v>
          </cell>
          <cell r="L29">
            <v>544184.53</v>
          </cell>
        </row>
      </sheetData>
      <sheetData sheetId="6">
        <row r="23">
          <cell r="K23">
            <v>28125.25</v>
          </cell>
        </row>
        <row r="38">
          <cell r="L38">
            <v>146628.07</v>
          </cell>
        </row>
        <row r="39">
          <cell r="I39">
            <v>87488.849999999991</v>
          </cell>
          <cell r="J39">
            <v>-97898.739999999991</v>
          </cell>
          <cell r="K39">
            <v>114332.82</v>
          </cell>
          <cell r="L39">
            <v>59139.220000000016</v>
          </cell>
        </row>
      </sheetData>
      <sheetData sheetId="7">
        <row r="13">
          <cell r="L13">
            <v>1382843.4300000002</v>
          </cell>
        </row>
        <row r="14">
          <cell r="I14">
            <v>193444.69999999998</v>
          </cell>
          <cell r="J14">
            <v>-161009.63</v>
          </cell>
          <cell r="K14">
            <v>120667.88</v>
          </cell>
          <cell r="L14">
            <v>1189398.7300000002</v>
          </cell>
        </row>
      </sheetData>
      <sheetData sheetId="8">
        <row r="7">
          <cell r="L7">
            <v>335229.55000000005</v>
          </cell>
        </row>
        <row r="8">
          <cell r="F8">
            <v>994225</v>
          </cell>
        </row>
        <row r="9">
          <cell r="I9">
            <v>398871.48</v>
          </cell>
          <cell r="J9">
            <v>-388048.22000000003</v>
          </cell>
          <cell r="K9">
            <v>181451.97999999992</v>
          </cell>
          <cell r="L9">
            <v>930583.07000000007</v>
          </cell>
        </row>
      </sheetData>
      <sheetData sheetId="9">
        <row r="9">
          <cell r="L9">
            <v>777680.09999999986</v>
          </cell>
        </row>
        <row r="10">
          <cell r="I10">
            <v>352236.06999999995</v>
          </cell>
          <cell r="J10">
            <v>-419912</v>
          </cell>
          <cell r="K10">
            <v>79936.260000000009</v>
          </cell>
          <cell r="L10">
            <v>425444.02999999991</v>
          </cell>
        </row>
      </sheetData>
      <sheetData sheetId="10">
        <row r="8">
          <cell r="L8">
            <v>353766.88</v>
          </cell>
        </row>
        <row r="9">
          <cell r="F9">
            <v>362525</v>
          </cell>
          <cell r="I9">
            <v>72457.75</v>
          </cell>
          <cell r="J9">
            <v>-84263.8</v>
          </cell>
          <cell r="K9">
            <v>59405.86</v>
          </cell>
          <cell r="L9">
            <v>643834.13</v>
          </cell>
        </row>
      </sheetData>
      <sheetData sheetId="11"/>
      <sheetData sheetId="12">
        <row r="32">
          <cell r="L32">
            <v>247050.16999999998</v>
          </cell>
        </row>
        <row r="33">
          <cell r="I33">
            <v>107582</v>
          </cell>
          <cell r="J33">
            <v>-96461.17</v>
          </cell>
          <cell r="K33">
            <v>52070.660000000018</v>
          </cell>
          <cell r="L33">
            <v>139468.16999999998</v>
          </cell>
        </row>
      </sheetData>
      <sheetData sheetId="13">
        <row r="7">
          <cell r="L7">
            <v>87429.540000000008</v>
          </cell>
        </row>
        <row r="8">
          <cell r="I8">
            <v>23150.73</v>
          </cell>
          <cell r="J8">
            <v>-59515</v>
          </cell>
          <cell r="K8">
            <v>-8938.9400000000023</v>
          </cell>
          <cell r="L8">
            <v>64278.810000000012</v>
          </cell>
        </row>
      </sheetData>
      <sheetData sheetId="14">
        <row r="6">
          <cell r="L6">
            <v>-7175.8800000000047</v>
          </cell>
        </row>
        <row r="7">
          <cell r="F7">
            <v>100000</v>
          </cell>
          <cell r="I7">
            <v>22647.47</v>
          </cell>
          <cell r="J7">
            <v>-47173</v>
          </cell>
          <cell r="K7">
            <v>11189.880000000005</v>
          </cell>
          <cell r="L7">
            <v>70176.649999999994</v>
          </cell>
        </row>
      </sheetData>
      <sheetData sheetId="15">
        <row r="6">
          <cell r="F6">
            <v>120000</v>
          </cell>
          <cell r="I6">
            <v>0</v>
          </cell>
          <cell r="J6">
            <v>0</v>
          </cell>
          <cell r="K6">
            <v>0</v>
          </cell>
          <cell r="L6">
            <v>120000</v>
          </cell>
        </row>
      </sheetData>
      <sheetData sheetId="16">
        <row r="12">
          <cell r="K12">
            <v>-6710.5599999999995</v>
          </cell>
          <cell r="L12">
            <v>12824.559999999987</v>
          </cell>
        </row>
        <row r="13">
          <cell r="L13">
            <v>12824.559999999987</v>
          </cell>
        </row>
      </sheetData>
      <sheetData sheetId="17">
        <row r="16">
          <cell r="K16">
            <v>-11396.899999999996</v>
          </cell>
        </row>
        <row r="18">
          <cell r="K18">
            <v>-11396.899999999965</v>
          </cell>
        </row>
        <row r="33">
          <cell r="L33">
            <v>29475.78</v>
          </cell>
        </row>
        <row r="35">
          <cell r="I35">
            <v>1696.84</v>
          </cell>
          <cell r="J35">
            <v>-15463.6</v>
          </cell>
          <cell r="L35">
            <v>27778.94</v>
          </cell>
        </row>
        <row r="42">
          <cell r="K42">
            <v>-6220.4900000000016</v>
          </cell>
        </row>
      </sheetData>
      <sheetData sheetId="18">
        <row r="10">
          <cell r="K10">
            <v>-112938.40000000002</v>
          </cell>
        </row>
      </sheetData>
      <sheetData sheetId="19">
        <row r="21">
          <cell r="K21">
            <v>1496.9199999999255</v>
          </cell>
        </row>
        <row r="58">
          <cell r="L58">
            <v>505601.47000000003</v>
          </cell>
        </row>
        <row r="59">
          <cell r="I59">
            <v>503501.27</v>
          </cell>
          <cell r="L59">
            <v>2100.2000000000116</v>
          </cell>
        </row>
        <row r="60">
          <cell r="I60">
            <v>12724.119999999999</v>
          </cell>
          <cell r="K60">
            <v>529862.62000000011</v>
          </cell>
        </row>
      </sheetData>
      <sheetData sheetId="20">
        <row r="8">
          <cell r="M8">
            <v>256329.99</v>
          </cell>
        </row>
        <row r="9">
          <cell r="J9">
            <v>85801.08</v>
          </cell>
          <cell r="K9">
            <v>-106709.38</v>
          </cell>
          <cell r="L9">
            <v>44110.840000000011</v>
          </cell>
          <cell r="M9">
            <v>170528.90999999997</v>
          </cell>
        </row>
      </sheetData>
      <sheetData sheetId="21">
        <row r="12">
          <cell r="M12">
            <v>314.82000000001608</v>
          </cell>
        </row>
        <row r="13">
          <cell r="J13">
            <v>554.73</v>
          </cell>
          <cell r="M13">
            <v>-239.90999999998394</v>
          </cell>
        </row>
        <row r="14">
          <cell r="L14">
            <v>56653.989999999874</v>
          </cell>
        </row>
      </sheetData>
      <sheetData sheetId="22">
        <row r="12">
          <cell r="L12">
            <v>211800.52999999997</v>
          </cell>
        </row>
        <row r="13">
          <cell r="I13">
            <v>80016.25</v>
          </cell>
          <cell r="J13">
            <v>-190784.54</v>
          </cell>
          <cell r="K13">
            <v>27642.03</v>
          </cell>
          <cell r="L13">
            <v>131784.27999999997</v>
          </cell>
        </row>
      </sheetData>
      <sheetData sheetId="23">
        <row r="11">
          <cell r="I11">
            <v>0</v>
          </cell>
          <cell r="J11">
            <v>0</v>
          </cell>
          <cell r="K11">
            <v>4570.9399999999987</v>
          </cell>
          <cell r="L11">
            <v>5906.5599999999986</v>
          </cell>
        </row>
        <row r="12">
          <cell r="K12">
            <v>4570.9399999999987</v>
          </cell>
        </row>
      </sheetData>
      <sheetData sheetId="24">
        <row r="13">
          <cell r="L13">
            <v>121092.12000000002</v>
          </cell>
        </row>
        <row r="14">
          <cell r="I14">
            <v>6529.26</v>
          </cell>
          <cell r="K14">
            <v>-5344.7999999999993</v>
          </cell>
          <cell r="L14">
            <v>114562.86000000003</v>
          </cell>
        </row>
      </sheetData>
      <sheetData sheetId="25">
        <row r="9">
          <cell r="L9">
            <v>-7680.109999999986</v>
          </cell>
        </row>
        <row r="10">
          <cell r="F10">
            <v>50000</v>
          </cell>
          <cell r="I10">
            <v>35507.410000000003</v>
          </cell>
          <cell r="L10">
            <v>6812.4800000000105</v>
          </cell>
        </row>
        <row r="11">
          <cell r="K11">
            <v>35507.409999999989</v>
          </cell>
        </row>
      </sheetData>
      <sheetData sheetId="26">
        <row r="21">
          <cell r="L21">
            <v>13161.589999999997</v>
          </cell>
        </row>
        <row r="22">
          <cell r="L22">
            <v>13161.589999999997</v>
          </cell>
        </row>
        <row r="23">
          <cell r="K23">
            <v>-18006.679999999935</v>
          </cell>
        </row>
      </sheetData>
      <sheetData sheetId="27">
        <row r="9">
          <cell r="I9">
            <v>0</v>
          </cell>
          <cell r="J9">
            <v>-44691</v>
          </cell>
        </row>
        <row r="13">
          <cell r="K13">
            <v>361.59999999999854</v>
          </cell>
        </row>
      </sheetData>
      <sheetData sheetId="28">
        <row r="8">
          <cell r="L8">
            <v>10116.89</v>
          </cell>
        </row>
        <row r="9">
          <cell r="I9">
            <v>9583.64</v>
          </cell>
          <cell r="J9">
            <v>-14661</v>
          </cell>
          <cell r="K9">
            <v>-533.25000000000091</v>
          </cell>
          <cell r="L9">
            <v>533.25</v>
          </cell>
        </row>
      </sheetData>
      <sheetData sheetId="29">
        <row r="8">
          <cell r="L8">
            <v>-395.06999999999971</v>
          </cell>
        </row>
        <row r="9">
          <cell r="I9">
            <v>180.59</v>
          </cell>
          <cell r="J9">
            <v>-10000</v>
          </cell>
          <cell r="K9">
            <v>575.65999999999985</v>
          </cell>
          <cell r="L9">
            <v>-575.65999999999974</v>
          </cell>
        </row>
      </sheetData>
      <sheetData sheetId="30">
        <row r="9">
          <cell r="F9">
            <v>25997</v>
          </cell>
          <cell r="I9">
            <v>0</v>
          </cell>
          <cell r="J9">
            <v>0</v>
          </cell>
          <cell r="K9">
            <v>0</v>
          </cell>
          <cell r="L9">
            <v>25997</v>
          </cell>
        </row>
      </sheetData>
      <sheetData sheetId="31">
        <row r="9">
          <cell r="F9">
            <v>26600</v>
          </cell>
        </row>
        <row r="10">
          <cell r="I10">
            <v>973.58999999999992</v>
          </cell>
          <cell r="K10">
            <v>-18973.689999999999</v>
          </cell>
          <cell r="L10">
            <v>18973.689999999999</v>
          </cell>
        </row>
      </sheetData>
      <sheetData sheetId="32"/>
      <sheetData sheetId="33"/>
      <sheetData sheetId="34">
        <row r="13">
          <cell r="L13">
            <v>10146.899999999994</v>
          </cell>
        </row>
        <row r="14">
          <cell r="I14">
            <v>11863.42</v>
          </cell>
          <cell r="J14">
            <v>-32305.370000000003</v>
          </cell>
          <cell r="K14">
            <v>4177.4999999999964</v>
          </cell>
          <cell r="L14">
            <v>-1716.5200000000059</v>
          </cell>
        </row>
      </sheetData>
      <sheetData sheetId="35"/>
      <sheetData sheetId="36"/>
      <sheetData sheetId="37">
        <row r="14">
          <cell r="I14">
            <v>115.03999999999999</v>
          </cell>
          <cell r="K14">
            <v>115.03999999999999</v>
          </cell>
          <cell r="L14">
            <v>29023.469999999972</v>
          </cell>
        </row>
      </sheetData>
      <sheetData sheetId="38"/>
      <sheetData sheetId="39">
        <row r="18">
          <cell r="F18">
            <v>60742.75</v>
          </cell>
          <cell r="I18">
            <v>28559.09</v>
          </cell>
          <cell r="J18">
            <v>-60742.75</v>
          </cell>
          <cell r="K18">
            <v>-32183.66</v>
          </cell>
          <cell r="L18">
            <v>32183.66</v>
          </cell>
        </row>
      </sheetData>
      <sheetData sheetId="40"/>
      <sheetData sheetId="41"/>
      <sheetData sheetId="42">
        <row r="12">
          <cell r="K12">
            <v>668.5399999999936</v>
          </cell>
        </row>
      </sheetData>
      <sheetData sheetId="43">
        <row r="9">
          <cell r="L9">
            <v>274941.11</v>
          </cell>
        </row>
        <row r="11">
          <cell r="I11">
            <v>116316.46</v>
          </cell>
          <cell r="L11">
            <v>44820.699999999968</v>
          </cell>
        </row>
        <row r="14">
          <cell r="K14">
            <v>49629.300000000047</v>
          </cell>
        </row>
      </sheetData>
      <sheetData sheetId="44">
        <row r="10">
          <cell r="L10">
            <v>1164106.3600000001</v>
          </cell>
        </row>
        <row r="11">
          <cell r="I11">
            <v>264557.16000000003</v>
          </cell>
          <cell r="L11">
            <v>899549.20000000007</v>
          </cell>
        </row>
        <row r="14">
          <cell r="K14">
            <v>-899548.19999999984</v>
          </cell>
        </row>
      </sheetData>
      <sheetData sheetId="45">
        <row r="8">
          <cell r="F8">
            <v>20000</v>
          </cell>
        </row>
        <row r="9">
          <cell r="I9">
            <v>728.97</v>
          </cell>
          <cell r="K9">
            <v>728.97</v>
          </cell>
          <cell r="L9">
            <v>19271.03</v>
          </cell>
        </row>
      </sheetData>
      <sheetData sheetId="46">
        <row r="8">
          <cell r="L8">
            <v>47459.02</v>
          </cell>
        </row>
        <row r="9">
          <cell r="I9">
            <v>28717.91</v>
          </cell>
          <cell r="J9">
            <v>-49827</v>
          </cell>
          <cell r="K9">
            <v>-18741.11</v>
          </cell>
          <cell r="L9">
            <v>18741.109999999997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6">
          <cell r="K16">
            <v>-8698.32</v>
          </cell>
        </row>
      </sheetData>
      <sheetData sheetId="57"/>
      <sheetData sheetId="58"/>
      <sheetData sheetId="59">
        <row r="13">
          <cell r="L13">
            <v>-94757.300000000861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7" zoomScaleNormal="100" workbookViewId="0">
      <selection activeCell="B9" sqref="B9:B30"/>
    </sheetView>
  </sheetViews>
  <sheetFormatPr defaultRowHeight="10.199999999999999" x14ac:dyDescent="0.2"/>
  <cols>
    <col min="1" max="1" width="69.7109375" style="1" bestFit="1" customWidth="1"/>
    <col min="2" max="3" width="19.42578125" style="2" customWidth="1"/>
    <col min="4" max="5" width="19.42578125" style="5" customWidth="1"/>
  </cols>
  <sheetData>
    <row r="1" spans="1:5" s="18" customFormat="1" ht="31.65" customHeight="1" x14ac:dyDescent="0.55000000000000004">
      <c r="A1" s="84" t="s">
        <v>19</v>
      </c>
      <c r="B1" s="84"/>
      <c r="C1" s="53"/>
      <c r="D1" s="3"/>
    </row>
    <row r="2" spans="1:5" s="18" customFormat="1" ht="12" x14ac:dyDescent="0.25">
      <c r="A2" s="84" t="s">
        <v>20</v>
      </c>
      <c r="B2" s="84"/>
      <c r="C2" s="53"/>
      <c r="D2" s="5"/>
    </row>
    <row r="3" spans="1:5" s="18" customFormat="1" ht="15.9" customHeight="1" x14ac:dyDescent="0.25">
      <c r="A3" s="84"/>
      <c r="B3" s="84"/>
      <c r="C3" s="53"/>
      <c r="D3" s="55"/>
    </row>
    <row r="4" spans="1:5" s="18" customFormat="1" ht="15.9" customHeight="1" thickBot="1" x14ac:dyDescent="0.3">
      <c r="A4" s="85" t="s">
        <v>149</v>
      </c>
      <c r="B4" s="86"/>
      <c r="C4" s="5"/>
      <c r="D4" s="7"/>
    </row>
    <row r="5" spans="1:5" s="18" customFormat="1" ht="15.9" customHeight="1" thickTop="1" x14ac:dyDescent="0.3">
      <c r="A5" s="87"/>
      <c r="B5" s="86"/>
      <c r="C5" s="6"/>
      <c r="D5" s="7"/>
    </row>
    <row r="6" spans="1:5" s="18" customFormat="1" ht="15.9" customHeight="1" x14ac:dyDescent="0.3">
      <c r="A6" s="88" t="s">
        <v>0</v>
      </c>
      <c r="B6" s="86"/>
      <c r="C6" s="6"/>
      <c r="D6" s="7"/>
    </row>
    <row r="7" spans="1:5" s="18" customFormat="1" ht="15.9" customHeight="1" thickBot="1" x14ac:dyDescent="0.35">
      <c r="A7" s="89" t="s">
        <v>1</v>
      </c>
      <c r="B7" s="86"/>
      <c r="C7" s="6"/>
      <c r="D7" s="7"/>
    </row>
    <row r="8" spans="1:5" ht="11.4" x14ac:dyDescent="0.2">
      <c r="A8" s="90"/>
      <c r="B8" s="91"/>
    </row>
    <row r="9" spans="1:5" ht="15.9" customHeight="1" x14ac:dyDescent="0.2">
      <c r="A9" s="87" t="s">
        <v>2</v>
      </c>
      <c r="B9" s="93">
        <v>2591874.98</v>
      </c>
      <c r="C9" s="27"/>
      <c r="D9" s="7"/>
      <c r="E9" s="7"/>
    </row>
    <row r="10" spans="1:5" ht="15.9" customHeight="1" x14ac:dyDescent="0.2">
      <c r="A10" s="87" t="s">
        <v>3</v>
      </c>
      <c r="B10" s="93">
        <v>1415323.42</v>
      </c>
      <c r="C10" s="27"/>
      <c r="D10" s="7"/>
      <c r="E10" s="7"/>
    </row>
    <row r="11" spans="1:5" ht="15.9" customHeight="1" x14ac:dyDescent="0.2">
      <c r="A11" s="87" t="s">
        <v>4</v>
      </c>
      <c r="B11" s="93">
        <v>-2203631.9</v>
      </c>
      <c r="C11" s="27"/>
      <c r="D11" s="7"/>
      <c r="E11" s="7"/>
    </row>
    <row r="12" spans="1:5" ht="15.9" customHeight="1" x14ac:dyDescent="0.2">
      <c r="A12" s="87" t="s">
        <v>5</v>
      </c>
      <c r="B12" s="93">
        <v>1802.9</v>
      </c>
      <c r="C12" s="27"/>
      <c r="D12" s="7"/>
      <c r="E12" s="7"/>
    </row>
    <row r="13" spans="1:5" ht="15.9" customHeight="1" x14ac:dyDescent="0.2">
      <c r="A13" s="87" t="s">
        <v>6</v>
      </c>
      <c r="B13" s="94">
        <v>12021.55</v>
      </c>
      <c r="C13" s="28"/>
      <c r="D13" s="4"/>
      <c r="E13" s="4"/>
    </row>
    <row r="14" spans="1:5" ht="15.9" customHeight="1" x14ac:dyDescent="0.2">
      <c r="A14" s="87" t="s">
        <v>7</v>
      </c>
      <c r="B14" s="93">
        <v>1817390.95</v>
      </c>
      <c r="C14" s="27"/>
      <c r="D14" s="7"/>
      <c r="E14" s="7"/>
    </row>
    <row r="15" spans="1:5" ht="15.9" customHeight="1" x14ac:dyDescent="0.2">
      <c r="A15" s="87" t="s">
        <v>8</v>
      </c>
      <c r="B15" s="93"/>
      <c r="C15" s="27"/>
      <c r="D15" s="7"/>
      <c r="E15" s="7"/>
    </row>
    <row r="16" spans="1:5" ht="15.9" customHeight="1" x14ac:dyDescent="0.2">
      <c r="A16" s="87" t="s">
        <v>150</v>
      </c>
      <c r="B16" s="94">
        <v>17250</v>
      </c>
      <c r="C16" s="28"/>
      <c r="D16" s="4"/>
      <c r="E16" s="4"/>
    </row>
    <row r="17" spans="1:5" ht="15.9" customHeight="1" x14ac:dyDescent="0.2">
      <c r="A17" s="87" t="s">
        <v>9</v>
      </c>
      <c r="B17" s="94">
        <v>17250</v>
      </c>
      <c r="C17" s="28"/>
      <c r="D17" s="4"/>
      <c r="E17" s="4"/>
    </row>
    <row r="18" spans="1:5" ht="15.9" customHeight="1" x14ac:dyDescent="0.2">
      <c r="A18" s="87" t="s">
        <v>10</v>
      </c>
      <c r="B18" s="95">
        <f>1817390.95+17250</f>
        <v>1834640.95</v>
      </c>
      <c r="C18" s="29"/>
      <c r="D18" s="8"/>
      <c r="E18" s="8"/>
    </row>
    <row r="19" spans="1:5" ht="13.2" x14ac:dyDescent="0.2">
      <c r="A19" s="87"/>
      <c r="B19" s="93"/>
      <c r="C19" s="27"/>
      <c r="D19" s="7"/>
      <c r="E19" s="7"/>
    </row>
    <row r="20" spans="1:5" ht="15.9" customHeight="1" x14ac:dyDescent="0.2">
      <c r="A20" s="87" t="s">
        <v>11</v>
      </c>
      <c r="B20" s="93"/>
      <c r="C20" s="27"/>
      <c r="D20" s="7"/>
      <c r="E20" s="7"/>
    </row>
    <row r="21" spans="1:5" ht="15.9" customHeight="1" x14ac:dyDescent="0.2">
      <c r="A21" s="87" t="s">
        <v>12</v>
      </c>
      <c r="B21" s="93"/>
      <c r="C21" s="27"/>
      <c r="D21" s="7"/>
      <c r="E21" s="7"/>
    </row>
    <row r="22" spans="1:5" ht="15.9" customHeight="1" x14ac:dyDescent="0.2">
      <c r="A22" s="87" t="s">
        <v>13</v>
      </c>
      <c r="B22" s="93">
        <v>151855.75</v>
      </c>
      <c r="C22" s="27"/>
      <c r="D22" s="7"/>
      <c r="E22" s="7"/>
    </row>
    <row r="23" spans="1:5" ht="15.9" customHeight="1" x14ac:dyDescent="0.2">
      <c r="A23" s="87" t="s">
        <v>14</v>
      </c>
      <c r="B23" s="93">
        <v>211898.74</v>
      </c>
      <c r="C23" s="27"/>
      <c r="D23" s="7"/>
      <c r="E23" s="7"/>
    </row>
    <row r="24" spans="1:5" ht="15.9" customHeight="1" x14ac:dyDescent="0.2">
      <c r="A24" s="87" t="s">
        <v>15</v>
      </c>
      <c r="B24" s="94">
        <v>125966.8</v>
      </c>
      <c r="C24" s="28"/>
      <c r="D24" s="4"/>
      <c r="E24" s="4"/>
    </row>
    <row r="25" spans="1:5" ht="15.9" customHeight="1" x14ac:dyDescent="0.2">
      <c r="A25" s="87" t="s">
        <v>16</v>
      </c>
      <c r="B25" s="93">
        <v>489721.29</v>
      </c>
      <c r="C25" s="27"/>
      <c r="D25" s="7"/>
      <c r="E25" s="7"/>
    </row>
    <row r="26" spans="1:5" ht="15.9" customHeight="1" x14ac:dyDescent="0.2">
      <c r="A26" s="87" t="s">
        <v>17</v>
      </c>
      <c r="B26" s="93"/>
      <c r="C26" s="27"/>
      <c r="D26" s="7"/>
      <c r="E26" s="7"/>
    </row>
    <row r="27" spans="1:5" ht="15.9" customHeight="1" x14ac:dyDescent="0.2">
      <c r="A27" s="87"/>
      <c r="B27" s="94">
        <v>1344919.66</v>
      </c>
      <c r="C27" s="28"/>
      <c r="D27" s="4"/>
      <c r="E27" s="4"/>
    </row>
    <row r="28" spans="1:5" ht="15" x14ac:dyDescent="0.2">
      <c r="A28" s="87" t="s">
        <v>18</v>
      </c>
      <c r="B28" s="95">
        <v>1834640.95</v>
      </c>
      <c r="C28" s="29"/>
      <c r="D28" s="8"/>
      <c r="E28" s="8"/>
    </row>
    <row r="29" spans="1:5" ht="12" thickBot="1" x14ac:dyDescent="0.25">
      <c r="A29" s="90"/>
      <c r="B29" s="96"/>
    </row>
    <row r="30" spans="1:5" ht="12" thickBot="1" x14ac:dyDescent="0.25">
      <c r="A30" s="92" t="s">
        <v>152</v>
      </c>
      <c r="B30" s="97">
        <v>5535497.8200000003</v>
      </c>
    </row>
  </sheetData>
  <printOptions horizontalCentered="1" verticalCentered="1"/>
  <pageMargins left="0.25" right="0.25" top="0.25" bottom="0.25" header="0" footer="0"/>
  <pageSetup orientation="portrait" r:id="rId1"/>
  <headerFooter>
    <oddHeader>&amp;C&amp;"B"&amp;10&amp;"Arial"Northwest Portland Area Indian Health Board&amp;"B"
&amp;"B"&amp;10&amp;"Arial"Balance Sheet&amp;"B"
&amp;"B"&amp;10&amp;"Arial"As of 2/28/2017&amp;"B"</oddHead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17" sqref="E17"/>
    </sheetView>
  </sheetViews>
  <sheetFormatPr defaultRowHeight="10.199999999999999" x14ac:dyDescent="0.2"/>
  <cols>
    <col min="1" max="1" width="35.42578125" style="10" customWidth="1"/>
    <col min="2" max="4" width="15.28515625" style="5" customWidth="1"/>
    <col min="5" max="6" width="15.28515625" style="2" customWidth="1"/>
  </cols>
  <sheetData>
    <row r="1" spans="1:6" ht="37.200000000000003" customHeight="1" x14ac:dyDescent="0.35">
      <c r="A1" s="32" t="s">
        <v>148</v>
      </c>
      <c r="B1" s="30" t="s">
        <v>43</v>
      </c>
      <c r="C1" s="30" t="s">
        <v>44</v>
      </c>
      <c r="D1" s="30" t="s">
        <v>45</v>
      </c>
      <c r="E1" s="11" t="s">
        <v>46</v>
      </c>
      <c r="F1" s="11"/>
    </row>
    <row r="3" spans="1:6" ht="12.75" customHeight="1" x14ac:dyDescent="0.2">
      <c r="A3" s="9" t="s">
        <v>21</v>
      </c>
      <c r="B3" s="31"/>
      <c r="C3" s="31"/>
      <c r="D3" s="31"/>
      <c r="E3" s="12"/>
      <c r="F3" s="12"/>
    </row>
    <row r="4" spans="1:6" ht="12.75" customHeight="1" x14ac:dyDescent="0.2">
      <c r="A4" s="9" t="s">
        <v>22</v>
      </c>
      <c r="B4" s="31"/>
      <c r="C4" s="31"/>
      <c r="D4" s="31"/>
      <c r="E4" s="12"/>
      <c r="F4" s="12"/>
    </row>
    <row r="5" spans="1:6" ht="12.75" customHeight="1" x14ac:dyDescent="0.2">
      <c r="A5" s="9"/>
      <c r="B5" s="98">
        <v>3518156.31</v>
      </c>
      <c r="C5" s="98">
        <v>0</v>
      </c>
      <c r="D5" s="98">
        <v>0</v>
      </c>
      <c r="E5" s="99">
        <v>3518156.31</v>
      </c>
      <c r="F5" s="12"/>
    </row>
    <row r="6" spans="1:6" ht="12.75" customHeight="1" x14ac:dyDescent="0.2">
      <c r="A6" s="9" t="s">
        <v>23</v>
      </c>
      <c r="B6" s="98"/>
      <c r="C6" s="98"/>
      <c r="D6" s="98"/>
      <c r="E6" s="99"/>
      <c r="F6" s="12"/>
    </row>
    <row r="7" spans="1:6" ht="12.75" customHeight="1" x14ac:dyDescent="0.2">
      <c r="A7" s="9"/>
      <c r="B7" s="98">
        <v>0</v>
      </c>
      <c r="C7" s="98">
        <v>0</v>
      </c>
      <c r="D7" s="98">
        <v>695791.66</v>
      </c>
      <c r="E7" s="99">
        <v>695791.66</v>
      </c>
      <c r="F7" s="12"/>
    </row>
    <row r="8" spans="1:6" ht="12.75" customHeight="1" x14ac:dyDescent="0.2">
      <c r="A8" s="9" t="s">
        <v>24</v>
      </c>
      <c r="B8" s="98"/>
      <c r="C8" s="98"/>
      <c r="D8" s="98"/>
      <c r="E8" s="99"/>
      <c r="F8" s="12"/>
    </row>
    <row r="9" spans="1:6" ht="12.75" customHeight="1" x14ac:dyDescent="0.2">
      <c r="A9" s="9"/>
      <c r="B9" s="100">
        <v>0</v>
      </c>
      <c r="C9" s="100">
        <v>1316.7</v>
      </c>
      <c r="D9" s="100">
        <v>0</v>
      </c>
      <c r="E9" s="101">
        <v>1316.7</v>
      </c>
      <c r="F9" s="13"/>
    </row>
    <row r="10" spans="1:6" ht="12.75" customHeight="1" x14ac:dyDescent="0.2">
      <c r="A10" s="9" t="s">
        <v>25</v>
      </c>
      <c r="B10" s="100">
        <v>3518156.31</v>
      </c>
      <c r="C10" s="100">
        <v>1316.7</v>
      </c>
      <c r="D10" s="100">
        <v>695791.66</v>
      </c>
      <c r="E10" s="101">
        <v>4215264.67</v>
      </c>
      <c r="F10" s="13"/>
    </row>
    <row r="11" spans="1:6" x14ac:dyDescent="0.2">
      <c r="A11" s="9"/>
      <c r="B11" s="98"/>
      <c r="C11" s="98"/>
      <c r="D11" s="98"/>
      <c r="E11" s="99"/>
      <c r="F11" s="12"/>
    </row>
    <row r="12" spans="1:6" ht="12.75" customHeight="1" x14ac:dyDescent="0.2">
      <c r="A12" s="9" t="s">
        <v>26</v>
      </c>
      <c r="B12" s="98"/>
      <c r="C12" s="98"/>
      <c r="D12" s="98"/>
      <c r="E12" s="99"/>
      <c r="F12" s="12"/>
    </row>
    <row r="13" spans="1:6" ht="12.75" customHeight="1" x14ac:dyDescent="0.2">
      <c r="A13" s="9" t="s">
        <v>27</v>
      </c>
      <c r="B13" s="98"/>
      <c r="C13" s="98"/>
      <c r="D13" s="98"/>
      <c r="E13" s="99"/>
      <c r="F13" s="12"/>
    </row>
    <row r="14" spans="1:6" ht="12.75" customHeight="1" x14ac:dyDescent="0.2">
      <c r="A14" s="9" t="s">
        <v>28</v>
      </c>
      <c r="B14" s="98">
        <v>858035.65</v>
      </c>
      <c r="C14" s="98">
        <v>0</v>
      </c>
      <c r="D14" s="98">
        <v>350832.13</v>
      </c>
      <c r="E14" s="99">
        <v>1208867.78</v>
      </c>
      <c r="F14" s="12"/>
    </row>
    <row r="15" spans="1:6" ht="12.75" customHeight="1" x14ac:dyDescent="0.2">
      <c r="A15" s="9" t="s">
        <v>29</v>
      </c>
      <c r="B15" s="98">
        <v>309542.76</v>
      </c>
      <c r="C15" s="98">
        <v>0</v>
      </c>
      <c r="D15" s="98">
        <v>119294.67</v>
      </c>
      <c r="E15" s="99">
        <v>428837.43</v>
      </c>
      <c r="F15" s="12"/>
    </row>
    <row r="16" spans="1:6" ht="12.75" customHeight="1" x14ac:dyDescent="0.2">
      <c r="A16" s="9" t="s">
        <v>30</v>
      </c>
      <c r="B16" s="98">
        <v>1148475.6399999999</v>
      </c>
      <c r="C16" s="98">
        <v>0</v>
      </c>
      <c r="D16" s="98">
        <v>46457.81</v>
      </c>
      <c r="E16" s="99">
        <v>1194933.45</v>
      </c>
      <c r="F16" s="12"/>
    </row>
    <row r="17" spans="1:6" ht="12.75" customHeight="1" x14ac:dyDescent="0.2">
      <c r="A17" s="9" t="s">
        <v>31</v>
      </c>
      <c r="B17" s="98">
        <v>0</v>
      </c>
      <c r="C17" s="98">
        <v>0</v>
      </c>
      <c r="D17" s="98">
        <v>135381.32</v>
      </c>
      <c r="E17" s="99">
        <v>135381.32</v>
      </c>
      <c r="F17" s="12"/>
    </row>
    <row r="18" spans="1:6" ht="12.75" customHeight="1" x14ac:dyDescent="0.2">
      <c r="A18" s="9" t="s">
        <v>32</v>
      </c>
      <c r="B18" s="98">
        <v>0</v>
      </c>
      <c r="C18" s="98">
        <v>0</v>
      </c>
      <c r="D18" s="98">
        <v>25203.21</v>
      </c>
      <c r="E18" s="99">
        <v>25203.21</v>
      </c>
      <c r="F18" s="12"/>
    </row>
    <row r="19" spans="1:6" ht="12.75" customHeight="1" x14ac:dyDescent="0.2">
      <c r="A19" s="9" t="s">
        <v>33</v>
      </c>
      <c r="B19" s="98">
        <v>14368.55</v>
      </c>
      <c r="C19" s="98">
        <v>0</v>
      </c>
      <c r="D19" s="98">
        <v>24419.17</v>
      </c>
      <c r="E19" s="99">
        <v>38787.72</v>
      </c>
      <c r="F19" s="12"/>
    </row>
    <row r="20" spans="1:6" ht="12.75" customHeight="1" x14ac:dyDescent="0.2">
      <c r="A20" s="9" t="s">
        <v>34</v>
      </c>
      <c r="B20" s="98">
        <v>0</v>
      </c>
      <c r="C20" s="98">
        <v>0</v>
      </c>
      <c r="D20" s="98">
        <v>5012.46</v>
      </c>
      <c r="E20" s="99">
        <v>5012.46</v>
      </c>
      <c r="F20" s="12"/>
    </row>
    <row r="21" spans="1:6" ht="12.75" customHeight="1" x14ac:dyDescent="0.2">
      <c r="A21" s="9" t="s">
        <v>35</v>
      </c>
      <c r="B21" s="98">
        <v>309767.26</v>
      </c>
      <c r="C21" s="98">
        <v>0</v>
      </c>
      <c r="D21" s="98">
        <v>22116.18</v>
      </c>
      <c r="E21" s="99">
        <v>331883.44</v>
      </c>
      <c r="F21" s="12"/>
    </row>
    <row r="22" spans="1:6" ht="12.75" customHeight="1" x14ac:dyDescent="0.2">
      <c r="A22" s="9" t="s">
        <v>36</v>
      </c>
      <c r="B22" s="98">
        <v>161506.65</v>
      </c>
      <c r="C22" s="98">
        <v>3708.53</v>
      </c>
      <c r="D22" s="98">
        <v>21752.69</v>
      </c>
      <c r="E22" s="99">
        <v>186967.87</v>
      </c>
      <c r="F22" s="12"/>
    </row>
    <row r="23" spans="1:6" ht="12.75" customHeight="1" x14ac:dyDescent="0.2">
      <c r="A23" s="9" t="s">
        <v>37</v>
      </c>
      <c r="B23" s="98">
        <v>19482.64</v>
      </c>
      <c r="C23" s="98">
        <v>0</v>
      </c>
      <c r="D23" s="98">
        <v>911.97</v>
      </c>
      <c r="E23" s="99">
        <v>20394.61</v>
      </c>
      <c r="F23" s="12"/>
    </row>
    <row r="24" spans="1:6" ht="12.75" customHeight="1" x14ac:dyDescent="0.2">
      <c r="A24" s="9" t="s">
        <v>38</v>
      </c>
      <c r="B24" s="98">
        <v>1185.5</v>
      </c>
      <c r="C24" s="98">
        <v>-54207</v>
      </c>
      <c r="D24" s="98">
        <v>49.95</v>
      </c>
      <c r="E24" s="99">
        <v>-52971.55</v>
      </c>
      <c r="F24" s="12"/>
    </row>
    <row r="25" spans="1:6" ht="12.75" customHeight="1" x14ac:dyDescent="0.2">
      <c r="A25" s="9" t="s">
        <v>39</v>
      </c>
      <c r="B25" s="100">
        <v>695791.66</v>
      </c>
      <c r="C25" s="100">
        <v>0</v>
      </c>
      <c r="D25" s="100">
        <v>0</v>
      </c>
      <c r="E25" s="101">
        <v>695791.66</v>
      </c>
      <c r="F25" s="13"/>
    </row>
    <row r="26" spans="1:6" ht="12.75" customHeight="1" x14ac:dyDescent="0.2">
      <c r="A26" s="9" t="s">
        <v>40</v>
      </c>
      <c r="B26" s="100">
        <v>3518156.31</v>
      </c>
      <c r="C26" s="100">
        <v>-50498.47</v>
      </c>
      <c r="D26" s="100">
        <v>751431.56</v>
      </c>
      <c r="E26" s="101">
        <v>4219089.4000000004</v>
      </c>
      <c r="F26" s="13"/>
    </row>
    <row r="27" spans="1:6" ht="12.75" customHeight="1" x14ac:dyDescent="0.2">
      <c r="A27" s="9" t="s">
        <v>41</v>
      </c>
      <c r="B27" s="100">
        <v>3518156.31</v>
      </c>
      <c r="C27" s="100">
        <v>-50498.47</v>
      </c>
      <c r="D27" s="100">
        <v>751431.56</v>
      </c>
      <c r="E27" s="101">
        <v>4219089.4000000004</v>
      </c>
      <c r="F27" s="13"/>
    </row>
    <row r="28" spans="1:6" x14ac:dyDescent="0.2">
      <c r="A28" s="9"/>
      <c r="B28" s="98"/>
      <c r="C28" s="98"/>
      <c r="D28" s="98"/>
      <c r="E28" s="99"/>
      <c r="F28" s="12"/>
    </row>
    <row r="29" spans="1:6" ht="12" x14ac:dyDescent="0.2">
      <c r="A29" s="9" t="s">
        <v>42</v>
      </c>
      <c r="B29" s="102">
        <v>0</v>
      </c>
      <c r="C29" s="102">
        <v>51815.17</v>
      </c>
      <c r="D29" s="102">
        <v>-55639.9</v>
      </c>
      <c r="E29" s="103">
        <v>-3824.73</v>
      </c>
      <c r="F29" s="14"/>
    </row>
  </sheetData>
  <printOptions horizontalCentered="1" verticalCentered="1"/>
  <pageMargins left="0.7" right="0.7" top="0.75" bottom="0.75" header="0.3" footer="0.3"/>
  <pageSetup orientation="landscape" r:id="rId1"/>
  <headerFooter>
    <oddHeader>&amp;C&amp;"B"&amp;8&amp;"Times New Roman"Northwest Portland Area Indian Health Board&amp;"B"
&amp;8&amp;"Times New Roman"Statement of Revenues and Expenditures - Board -R&amp;E
&amp;8&amp;"Times New Roman"From 10/1/2016 Through 2/28/2017</oddHeader>
    <oddFooter>&amp;L&amp;6&amp;"Times New Roman"Date:  &amp;D, &amp;T&amp;R&amp;6&amp;"Times New Roman"Page:  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6"/>
  <sheetViews>
    <sheetView workbookViewId="0">
      <selection activeCell="B33" sqref="B33"/>
    </sheetView>
  </sheetViews>
  <sheetFormatPr defaultRowHeight="10.199999999999999" x14ac:dyDescent="0.2"/>
  <cols>
    <col min="1" max="1" width="30.5703125" customWidth="1"/>
    <col min="4" max="4" width="13.28515625" bestFit="1" customWidth="1"/>
  </cols>
  <sheetData>
    <row r="3" spans="1:4" ht="10.8" thickBot="1" x14ac:dyDescent="0.25"/>
    <row r="4" spans="1:4" x14ac:dyDescent="0.2">
      <c r="A4" s="104" t="s">
        <v>151</v>
      </c>
      <c r="B4" s="105"/>
      <c r="C4" s="105"/>
      <c r="D4" s="106"/>
    </row>
    <row r="5" spans="1:4" ht="10.8" thickBot="1" x14ac:dyDescent="0.25">
      <c r="A5" s="107"/>
      <c r="B5" s="108"/>
      <c r="C5" s="108"/>
      <c r="D5" s="109"/>
    </row>
    <row r="6" spans="1:4" x14ac:dyDescent="0.2">
      <c r="A6" s="15"/>
      <c r="B6" s="15"/>
      <c r="C6" s="15"/>
      <c r="D6" s="15"/>
    </row>
    <row r="8" spans="1:4" ht="11.4" x14ac:dyDescent="0.2">
      <c r="A8" s="45" t="s">
        <v>124</v>
      </c>
      <c r="B8" s="45"/>
      <c r="C8" s="46"/>
      <c r="D8" s="47">
        <v>2057197.82</v>
      </c>
    </row>
    <row r="9" spans="1:4" ht="11.4" x14ac:dyDescent="0.2">
      <c r="A9" s="45" t="s">
        <v>47</v>
      </c>
      <c r="B9" s="45"/>
      <c r="C9" s="46"/>
      <c r="D9" s="48">
        <v>751431.56</v>
      </c>
    </row>
    <row r="10" spans="1:4" ht="11.4" x14ac:dyDescent="0.2">
      <c r="A10" s="49"/>
      <c r="B10" s="49"/>
      <c r="C10" s="46"/>
      <c r="D10" s="50"/>
    </row>
    <row r="11" spans="1:4" ht="11.4" x14ac:dyDescent="0.2">
      <c r="A11" s="49" t="s">
        <v>48</v>
      </c>
      <c r="B11" s="49"/>
      <c r="C11" s="46"/>
      <c r="D11" s="51">
        <v>0.36526947126552956</v>
      </c>
    </row>
    <row r="12" spans="1:4" ht="11.4" x14ac:dyDescent="0.2">
      <c r="A12" s="49"/>
      <c r="B12" s="49"/>
      <c r="C12" s="46"/>
      <c r="D12" s="50"/>
    </row>
    <row r="13" spans="1:4" ht="11.4" x14ac:dyDescent="0.2">
      <c r="A13" s="49" t="s">
        <v>49</v>
      </c>
      <c r="B13" s="49"/>
      <c r="C13" s="46"/>
      <c r="D13" s="52">
        <v>55639.899999999994</v>
      </c>
    </row>
    <row r="15" spans="1:4" ht="11.4" x14ac:dyDescent="0.2">
      <c r="A15" s="34"/>
      <c r="B15" s="34"/>
      <c r="C15" s="33"/>
      <c r="D15" s="35"/>
    </row>
    <row r="16" spans="1:4" ht="11.4" x14ac:dyDescent="0.2">
      <c r="A16" s="34"/>
      <c r="B16" s="34"/>
      <c r="C16" s="33"/>
      <c r="D16" s="35"/>
    </row>
  </sheetData>
  <mergeCells count="1">
    <mergeCell ref="A4:D5"/>
  </mergeCells>
  <printOptions horizontalCentered="1" vertic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3:N10"/>
  <sheetViews>
    <sheetView topLeftCell="C3" workbookViewId="0">
      <selection activeCell="G7" sqref="G7:M11"/>
    </sheetView>
  </sheetViews>
  <sheetFormatPr defaultRowHeight="10.199999999999999" x14ac:dyDescent="0.2"/>
  <cols>
    <col min="9" max="10" width="11.5703125" bestFit="1" customWidth="1"/>
    <col min="11" max="11" width="11.85546875" customWidth="1"/>
    <col min="12" max="12" width="15.140625" customWidth="1"/>
    <col min="13" max="13" width="11.5703125" bestFit="1" customWidth="1"/>
    <col min="14" max="14" width="14.7109375" bestFit="1" customWidth="1"/>
    <col min="15" max="15" width="15.42578125" bestFit="1" customWidth="1"/>
  </cols>
  <sheetData>
    <row r="3" spans="3:14" ht="10.8" thickBot="1" x14ac:dyDescent="0.25"/>
    <row r="4" spans="3:14" x14ac:dyDescent="0.2">
      <c r="C4" s="16"/>
      <c r="D4" s="16"/>
      <c r="E4" s="16"/>
      <c r="F4" s="16"/>
      <c r="G4" s="16"/>
      <c r="H4" s="110" t="s">
        <v>153</v>
      </c>
      <c r="I4" s="111"/>
      <c r="J4" s="111"/>
      <c r="K4" s="111"/>
      <c r="L4" s="111"/>
      <c r="M4" s="112"/>
      <c r="N4" s="16"/>
    </row>
    <row r="5" spans="3:14" x14ac:dyDescent="0.2">
      <c r="C5" s="16"/>
      <c r="D5" s="16"/>
      <c r="E5" s="16"/>
      <c r="F5" s="16"/>
      <c r="G5" s="16"/>
      <c r="H5" s="113"/>
      <c r="I5" s="114"/>
      <c r="J5" s="114"/>
      <c r="K5" s="114"/>
      <c r="L5" s="114"/>
      <c r="M5" s="115"/>
      <c r="N5" s="16"/>
    </row>
    <row r="6" spans="3:14" ht="10.8" thickBot="1" x14ac:dyDescent="0.25">
      <c r="C6" s="16"/>
      <c r="D6" s="16"/>
      <c r="E6" s="16"/>
      <c r="F6" s="16"/>
      <c r="G6" s="16"/>
      <c r="H6" s="116"/>
      <c r="I6" s="117"/>
      <c r="J6" s="117"/>
      <c r="K6" s="117"/>
      <c r="L6" s="117"/>
      <c r="M6" s="118"/>
      <c r="N6" s="16"/>
    </row>
    <row r="7" spans="3:14" x14ac:dyDescent="0.2">
      <c r="C7" s="16"/>
      <c r="D7" s="16"/>
      <c r="E7" s="16"/>
      <c r="F7" s="16"/>
      <c r="G7" s="16">
        <v>2010</v>
      </c>
      <c r="H7" s="16">
        <v>2011</v>
      </c>
      <c r="I7" s="16">
        <v>2012</v>
      </c>
      <c r="J7" s="16">
        <v>2013</v>
      </c>
      <c r="K7" s="16">
        <v>2014</v>
      </c>
      <c r="L7" s="16">
        <v>2015</v>
      </c>
      <c r="M7" s="21">
        <v>2016</v>
      </c>
    </row>
    <row r="8" spans="3:14" ht="11.4" x14ac:dyDescent="0.2">
      <c r="C8" s="16" t="s">
        <v>121</v>
      </c>
      <c r="D8" s="16"/>
      <c r="E8" s="16"/>
      <c r="F8" s="16"/>
      <c r="G8" s="17">
        <v>1533096</v>
      </c>
      <c r="H8" s="17">
        <v>1485510</v>
      </c>
      <c r="I8" s="17">
        <v>1820084</v>
      </c>
      <c r="J8" s="17">
        <v>1732561</v>
      </c>
      <c r="K8" s="17">
        <v>1721529</v>
      </c>
      <c r="L8" s="24">
        <v>1785073</v>
      </c>
      <c r="M8" s="22">
        <v>1766391</v>
      </c>
    </row>
    <row r="9" spans="3:14" x14ac:dyDescent="0.2">
      <c r="C9" s="16" t="s">
        <v>122</v>
      </c>
      <c r="D9" s="16"/>
      <c r="E9" s="16"/>
      <c r="F9" s="16"/>
      <c r="G9" s="17">
        <v>3696253</v>
      </c>
      <c r="H9" s="17">
        <v>4162252</v>
      </c>
      <c r="I9" s="17">
        <v>5072814</v>
      </c>
      <c r="J9" s="17">
        <v>5498504</v>
      </c>
      <c r="K9" s="17">
        <v>4798104</v>
      </c>
      <c r="L9" s="19">
        <v>4816432</v>
      </c>
      <c r="M9" s="23">
        <v>5264626</v>
      </c>
    </row>
    <row r="10" spans="3:14" x14ac:dyDescent="0.2">
      <c r="C10" s="16" t="s">
        <v>123</v>
      </c>
      <c r="D10" s="16"/>
      <c r="E10" s="16"/>
      <c r="F10" s="16"/>
      <c r="G10" s="20">
        <f t="shared" ref="G10:M10" si="0">G8/G9</f>
        <v>0.41477030928348246</v>
      </c>
      <c r="H10" s="20">
        <f t="shared" si="0"/>
        <v>0.35690054326359866</v>
      </c>
      <c r="I10" s="20">
        <f t="shared" si="0"/>
        <v>0.35879178696478919</v>
      </c>
      <c r="J10" s="20">
        <f t="shared" si="0"/>
        <v>0.31509679723793965</v>
      </c>
      <c r="K10" s="20">
        <f t="shared" si="0"/>
        <v>0.35879359847139619</v>
      </c>
      <c r="L10" s="20">
        <f t="shared" si="0"/>
        <v>0.37062144757779203</v>
      </c>
      <c r="M10" s="20">
        <f t="shared" si="0"/>
        <v>0.33552069985598215</v>
      </c>
    </row>
  </sheetData>
  <mergeCells count="1">
    <mergeCell ref="H4:M6"/>
  </mergeCells>
  <printOptions horizontalCentered="1" verticalCentered="1"/>
  <pageMargins left="0.25" right="0.25" top="0.25" bottom="0.25" header="0" footer="0"/>
  <pageSetup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ySplit="1" topLeftCell="A2" activePane="bottomLeft" state="frozen"/>
      <selection pane="bottomLeft" activeCell="A44" sqref="A44:XFD44"/>
    </sheetView>
  </sheetViews>
  <sheetFormatPr defaultRowHeight="10.199999999999999" x14ac:dyDescent="0.2"/>
  <cols>
    <col min="1" max="1" width="12.140625" customWidth="1"/>
    <col min="2" max="2" width="15.28515625" hidden="1" customWidth="1"/>
    <col min="3" max="3" width="0" hidden="1" customWidth="1"/>
    <col min="4" max="4" width="29.5703125" customWidth="1"/>
    <col min="5" max="5" width="16.85546875" hidden="1" customWidth="1"/>
    <col min="6" max="6" width="16" customWidth="1"/>
    <col min="7" max="7" width="15.140625" bestFit="1" customWidth="1"/>
    <col min="8" max="8" width="17.85546875" bestFit="1" customWidth="1"/>
    <col min="9" max="9" width="17.85546875" hidden="1" customWidth="1"/>
    <col min="10" max="10" width="16.85546875" bestFit="1" customWidth="1"/>
  </cols>
  <sheetData>
    <row r="1" spans="1:11" s="18" customFormat="1" ht="11.4" customHeight="1" x14ac:dyDescent="0.25">
      <c r="A1" s="119" t="s">
        <v>50</v>
      </c>
      <c r="B1" s="120"/>
      <c r="C1" s="120"/>
      <c r="D1" s="25"/>
      <c r="E1" s="36"/>
      <c r="F1" s="37"/>
      <c r="G1" s="38"/>
      <c r="H1" s="39"/>
      <c r="I1" s="40"/>
      <c r="J1" s="40"/>
      <c r="K1" s="26"/>
    </row>
    <row r="2" spans="1:11" s="18" customFormat="1" ht="11.4" customHeight="1" x14ac:dyDescent="0.25">
      <c r="A2" s="120"/>
      <c r="B2" s="120"/>
      <c r="C2" s="120"/>
      <c r="D2" s="25"/>
      <c r="E2" s="36"/>
      <c r="F2" s="37"/>
      <c r="G2" s="38"/>
      <c r="H2" s="39"/>
      <c r="I2" s="40"/>
      <c r="J2" s="40"/>
      <c r="K2" s="26"/>
    </row>
    <row r="3" spans="1:11" s="18" customFormat="1" ht="13.2" x14ac:dyDescent="0.25">
      <c r="A3" s="121"/>
      <c r="B3" s="121"/>
      <c r="C3" s="121"/>
      <c r="D3" s="54" t="s">
        <v>147</v>
      </c>
      <c r="E3" s="41" t="s">
        <v>51</v>
      </c>
      <c r="F3" s="42"/>
      <c r="G3" s="43"/>
      <c r="H3" s="44" t="s">
        <v>52</v>
      </c>
      <c r="I3" s="44" t="s">
        <v>53</v>
      </c>
      <c r="J3" s="44" t="s">
        <v>54</v>
      </c>
      <c r="K3" s="26"/>
    </row>
    <row r="4" spans="1:11" ht="11.4" x14ac:dyDescent="0.2">
      <c r="A4" s="56" t="s">
        <v>55</v>
      </c>
      <c r="B4" s="57" t="s">
        <v>56</v>
      </c>
      <c r="C4" s="57" t="s">
        <v>57</v>
      </c>
      <c r="D4" s="57" t="s">
        <v>58</v>
      </c>
      <c r="E4" s="58" t="s">
        <v>59</v>
      </c>
      <c r="F4" s="59" t="s">
        <v>60</v>
      </c>
      <c r="G4" s="60" t="s">
        <v>61</v>
      </c>
      <c r="H4" s="61" t="s">
        <v>62</v>
      </c>
      <c r="I4" s="61" t="s">
        <v>59</v>
      </c>
      <c r="J4" s="61" t="s">
        <v>63</v>
      </c>
    </row>
    <row r="5" spans="1:11" ht="12" x14ac:dyDescent="0.25">
      <c r="A5" s="62"/>
      <c r="B5" s="63"/>
      <c r="C5" s="63"/>
      <c r="D5" s="64" t="s">
        <v>64</v>
      </c>
      <c r="E5" s="65"/>
      <c r="F5" s="66"/>
      <c r="G5" s="67"/>
      <c r="H5" s="68"/>
      <c r="I5" s="69" t="s">
        <v>65</v>
      </c>
      <c r="J5" s="68"/>
    </row>
    <row r="6" spans="1:11" ht="11.4" x14ac:dyDescent="0.2">
      <c r="A6" s="70">
        <v>100</v>
      </c>
      <c r="B6" s="71" t="s">
        <v>66</v>
      </c>
      <c r="C6" s="71" t="s">
        <v>67</v>
      </c>
      <c r="D6" s="71" t="s">
        <v>68</v>
      </c>
      <c r="E6" s="72">
        <v>-1220208.6499999999</v>
      </c>
      <c r="F6" s="73">
        <f>'[1]100'!L27+'[1]100'!F28</f>
        <v>2995769.0799999991</v>
      </c>
      <c r="G6" s="83">
        <f>'[1]100'!I28</f>
        <v>673561.55</v>
      </c>
      <c r="H6" s="73">
        <f>'[1]100'!J28</f>
        <v>-1361799</v>
      </c>
      <c r="I6" s="73">
        <f>'[1]100'!K28</f>
        <v>-2171976.09</v>
      </c>
      <c r="J6" s="73">
        <f>'[1]100'!L28</f>
        <v>2322207.5299999993</v>
      </c>
    </row>
    <row r="7" spans="1:11" ht="11.4" x14ac:dyDescent="0.2">
      <c r="A7" s="70">
        <v>110</v>
      </c>
      <c r="B7" s="74" t="s">
        <v>70</v>
      </c>
      <c r="C7" s="74" t="s">
        <v>71</v>
      </c>
      <c r="D7" s="74" t="s">
        <v>72</v>
      </c>
      <c r="E7" s="72">
        <v>-4590.13</v>
      </c>
      <c r="F7" s="73">
        <f>'[1]110'!L28+'[1]110'!F29</f>
        <v>942973.41</v>
      </c>
      <c r="G7" s="83">
        <f>'[1]110'!I29</f>
        <v>398788.88</v>
      </c>
      <c r="H7" s="73">
        <f>'[1]110'!J29</f>
        <v>-239255.22999999998</v>
      </c>
      <c r="I7" s="73">
        <f>'[1]110'!K29</f>
        <v>280554.54000000004</v>
      </c>
      <c r="J7" s="73">
        <f>'[1]110'!L29</f>
        <v>544184.53</v>
      </c>
    </row>
    <row r="8" spans="1:11" ht="11.4" x14ac:dyDescent="0.2">
      <c r="A8" s="70">
        <v>111</v>
      </c>
      <c r="B8" s="74" t="s">
        <v>73</v>
      </c>
      <c r="C8" s="74" t="s">
        <v>74</v>
      </c>
      <c r="D8" s="74" t="s">
        <v>75</v>
      </c>
      <c r="E8" s="72">
        <v>-34773.46</v>
      </c>
      <c r="F8" s="73">
        <f>'[1]111'!L38</f>
        <v>146628.07</v>
      </c>
      <c r="G8" s="73">
        <f>'[1]111'!I39</f>
        <v>87488.849999999991</v>
      </c>
      <c r="H8" s="73">
        <f>'[1]111'!J39</f>
        <v>-97898.739999999991</v>
      </c>
      <c r="I8" s="73">
        <f>'[1]111'!K23+'[1]111'!K39</f>
        <v>142458.07</v>
      </c>
      <c r="J8" s="73">
        <f>'[1]111'!L39</f>
        <v>59139.220000000016</v>
      </c>
    </row>
    <row r="9" spans="1:11" ht="11.4" x14ac:dyDescent="0.2">
      <c r="A9" s="70" t="s">
        <v>76</v>
      </c>
      <c r="B9" s="71" t="s">
        <v>70</v>
      </c>
      <c r="C9" s="71" t="s">
        <v>77</v>
      </c>
      <c r="D9" s="71" t="s">
        <v>78</v>
      </c>
      <c r="E9" s="72">
        <v>-266437.21999999997</v>
      </c>
      <c r="F9" s="73">
        <f>'[1]114-00'!L13</f>
        <v>1382843.4300000002</v>
      </c>
      <c r="G9" s="73">
        <f>'[1]114-00'!I14</f>
        <v>193444.69999999998</v>
      </c>
      <c r="H9" s="73">
        <f>'[1]114-00'!J14</f>
        <v>-161009.63</v>
      </c>
      <c r="I9" s="73">
        <f>'[1]114-00'!K14</f>
        <v>120667.88</v>
      </c>
      <c r="J9" s="73">
        <f>'[1]114-00'!L14</f>
        <v>1189398.7300000002</v>
      </c>
    </row>
    <row r="10" spans="1:11" ht="11.4" x14ac:dyDescent="0.2">
      <c r="A10" s="70">
        <v>117</v>
      </c>
      <c r="B10" s="71" t="s">
        <v>86</v>
      </c>
      <c r="C10" s="71" t="s">
        <v>125</v>
      </c>
      <c r="D10" s="71" t="s">
        <v>79</v>
      </c>
      <c r="E10" s="75">
        <v>146797.22</v>
      </c>
      <c r="F10" s="73">
        <f>'[1]117-00-15'!F8+'[1]117-00-15'!L7</f>
        <v>1329454.55</v>
      </c>
      <c r="G10" s="83">
        <f>'[1]117-00-15'!I9</f>
        <v>398871.48</v>
      </c>
      <c r="H10" s="73">
        <f>'[1]117-00-15'!J9</f>
        <v>-388048.22000000003</v>
      </c>
      <c r="I10" s="73">
        <f>'[1]117-00-15'!K9</f>
        <v>181451.97999999992</v>
      </c>
      <c r="J10" s="73">
        <f>'[1]117-00-15'!L9</f>
        <v>930583.07000000007</v>
      </c>
    </row>
    <row r="11" spans="1:11" ht="11.4" x14ac:dyDescent="0.2">
      <c r="A11" s="70" t="s">
        <v>80</v>
      </c>
      <c r="B11" s="71" t="s">
        <v>81</v>
      </c>
      <c r="C11" s="71" t="s">
        <v>82</v>
      </c>
      <c r="D11" s="71" t="s">
        <v>83</v>
      </c>
      <c r="E11" s="72">
        <v>-91448.63</v>
      </c>
      <c r="F11" s="73">
        <f>'[1]118-00-15'!L9</f>
        <v>777680.09999999986</v>
      </c>
      <c r="G11" s="83">
        <f>'[1]118-00-15'!I10</f>
        <v>352236.06999999995</v>
      </c>
      <c r="H11" s="73">
        <f>'[1]118-00-15'!J10</f>
        <v>-419912</v>
      </c>
      <c r="I11" s="73">
        <f>'[1]118-00-15'!K10</f>
        <v>79936.260000000009</v>
      </c>
      <c r="J11" s="73">
        <f>'[1]118-00-15'!L10</f>
        <v>425444.02999999991</v>
      </c>
    </row>
    <row r="12" spans="1:11" ht="11.4" x14ac:dyDescent="0.2">
      <c r="A12" s="70">
        <v>119</v>
      </c>
      <c r="B12" s="71" t="s">
        <v>84</v>
      </c>
      <c r="C12" s="71" t="s">
        <v>77</v>
      </c>
      <c r="D12" s="71" t="s">
        <v>85</v>
      </c>
      <c r="E12" s="72">
        <v>-50000</v>
      </c>
      <c r="F12" s="73">
        <f>'[1]119-00'!L8+'[1]119-00'!F9</f>
        <v>716291.88</v>
      </c>
      <c r="G12" s="73">
        <f>'[1]119-00'!I9</f>
        <v>72457.75</v>
      </c>
      <c r="H12" s="73">
        <f>'[1]119-00'!J9</f>
        <v>-84263.8</v>
      </c>
      <c r="I12" s="73">
        <f>'[1]119-00'!K9</f>
        <v>59405.86</v>
      </c>
      <c r="J12" s="73">
        <f>'[1]119-00'!L9</f>
        <v>643834.13</v>
      </c>
    </row>
    <row r="13" spans="1:11" ht="11.4" x14ac:dyDescent="0.2">
      <c r="A13" s="70">
        <v>122</v>
      </c>
      <c r="B13" s="71" t="s">
        <v>86</v>
      </c>
      <c r="C13" s="71" t="s">
        <v>87</v>
      </c>
      <c r="D13" s="71" t="s">
        <v>88</v>
      </c>
      <c r="E13" s="72">
        <v>-187121.17</v>
      </c>
      <c r="F13" s="73">
        <f>'[1]122'!L32</f>
        <v>247050.16999999998</v>
      </c>
      <c r="G13" s="73">
        <f>'[1]122'!I33</f>
        <v>107582</v>
      </c>
      <c r="H13" s="73">
        <f>'[1]122'!J33</f>
        <v>-96461.17</v>
      </c>
      <c r="I13" s="73">
        <f>'[1]122'!K33</f>
        <v>52070.660000000018</v>
      </c>
      <c r="J13" s="73">
        <f>'[1]122'!L33</f>
        <v>139468.16999999998</v>
      </c>
    </row>
    <row r="14" spans="1:11" ht="11.4" x14ac:dyDescent="0.2">
      <c r="A14" s="70">
        <v>123</v>
      </c>
      <c r="B14" s="71" t="s">
        <v>86</v>
      </c>
      <c r="C14" s="71" t="s">
        <v>87</v>
      </c>
      <c r="D14" s="71" t="s">
        <v>89</v>
      </c>
      <c r="E14" s="72">
        <v>0</v>
      </c>
      <c r="F14" s="73">
        <f>'[1]123-68'!L7</f>
        <v>87429.540000000008</v>
      </c>
      <c r="G14" s="73">
        <f>'[1]123-68'!I8</f>
        <v>23150.73</v>
      </c>
      <c r="H14" s="73">
        <f>'[1]123-68'!J8</f>
        <v>-59515</v>
      </c>
      <c r="I14" s="73">
        <f>'[1]123-68'!K8</f>
        <v>-8938.9400000000023</v>
      </c>
      <c r="J14" s="73">
        <f>'[1]123-68'!L8</f>
        <v>64278.810000000012</v>
      </c>
    </row>
    <row r="15" spans="1:11" ht="11.4" x14ac:dyDescent="0.2">
      <c r="A15" s="70">
        <v>124</v>
      </c>
      <c r="B15" s="71" t="s">
        <v>86</v>
      </c>
      <c r="C15" s="71" t="s">
        <v>87</v>
      </c>
      <c r="D15" s="71" t="s">
        <v>90</v>
      </c>
      <c r="E15" s="72">
        <v>0</v>
      </c>
      <c r="F15" s="73">
        <f>'[1]124-69'!L6+'[1]124-69'!F7</f>
        <v>92824.12</v>
      </c>
      <c r="G15" s="73">
        <f>'[1]124-69'!I7</f>
        <v>22647.47</v>
      </c>
      <c r="H15" s="73">
        <f>'[1]124-69'!J7</f>
        <v>-47173</v>
      </c>
      <c r="I15" s="73">
        <f>'[1]124-69'!K7</f>
        <v>11189.880000000005</v>
      </c>
      <c r="J15" s="73">
        <f>'[1]124-69'!L7</f>
        <v>70176.649999999994</v>
      </c>
    </row>
    <row r="16" spans="1:11" ht="11.4" x14ac:dyDescent="0.2">
      <c r="A16" s="70">
        <v>126</v>
      </c>
      <c r="B16" s="71" t="s">
        <v>92</v>
      </c>
      <c r="C16" s="71" t="s">
        <v>126</v>
      </c>
      <c r="D16" s="71" t="s">
        <v>127</v>
      </c>
      <c r="E16" s="72">
        <v>0</v>
      </c>
      <c r="F16" s="73">
        <f>'[1]126'!F6</f>
        <v>120000</v>
      </c>
      <c r="G16" s="73">
        <f>'[1]126'!I6</f>
        <v>0</v>
      </c>
      <c r="H16" s="73">
        <f>'[1]126'!J6</f>
        <v>0</v>
      </c>
      <c r="I16" s="73">
        <f>'[1]126'!K6</f>
        <v>0</v>
      </c>
      <c r="J16" s="73">
        <f>'[1]126'!L6</f>
        <v>120000</v>
      </c>
    </row>
    <row r="17" spans="1:10" ht="11.4" x14ac:dyDescent="0.2">
      <c r="A17" s="70">
        <v>128</v>
      </c>
      <c r="B17" s="71" t="s">
        <v>86</v>
      </c>
      <c r="C17" s="71" t="s">
        <v>87</v>
      </c>
      <c r="D17" s="71" t="s">
        <v>91</v>
      </c>
      <c r="E17" s="72">
        <v>-14974.67</v>
      </c>
      <c r="F17" s="73">
        <f>'[1]128'!L12</f>
        <v>12824.559999999987</v>
      </c>
      <c r="G17" s="73">
        <v>0</v>
      </c>
      <c r="H17" s="73">
        <v>0</v>
      </c>
      <c r="I17" s="73">
        <f>'[1]128'!K12</f>
        <v>-6710.5599999999995</v>
      </c>
      <c r="J17" s="73">
        <f>'[1]128'!L13</f>
        <v>12824.559999999987</v>
      </c>
    </row>
    <row r="18" spans="1:10" ht="11.4" x14ac:dyDescent="0.2">
      <c r="A18" s="70">
        <v>135</v>
      </c>
      <c r="B18" s="71" t="s">
        <v>92</v>
      </c>
      <c r="C18" s="71" t="s">
        <v>93</v>
      </c>
      <c r="D18" s="71" t="s">
        <v>94</v>
      </c>
      <c r="E18" s="72">
        <f>'[1]135'!K16</f>
        <v>-11396.899999999996</v>
      </c>
      <c r="F18" s="73">
        <f>'[1]135'!L33</f>
        <v>29475.78</v>
      </c>
      <c r="G18" s="73">
        <f>'[1]135'!I35</f>
        <v>1696.84</v>
      </c>
      <c r="H18" s="73">
        <f>'[1]135'!J35</f>
        <v>-15463.6</v>
      </c>
      <c r="I18" s="73">
        <f>'[1]135'!K18+'[1]135'!K42</f>
        <v>-17617.389999999967</v>
      </c>
      <c r="J18" s="73">
        <f>'[1]135'!L35</f>
        <v>27778.94</v>
      </c>
    </row>
    <row r="19" spans="1:10" ht="11.4" hidden="1" x14ac:dyDescent="0.2">
      <c r="A19" s="70">
        <v>138</v>
      </c>
      <c r="B19" s="71"/>
      <c r="C19" s="71"/>
      <c r="D19" s="71"/>
      <c r="E19" s="72"/>
      <c r="F19" s="73"/>
      <c r="G19" s="73"/>
      <c r="H19" s="73"/>
      <c r="I19" s="73">
        <f>'[1]138'!K10</f>
        <v>-112938.40000000002</v>
      </c>
      <c r="J19" s="73"/>
    </row>
    <row r="20" spans="1:10" ht="11.4" hidden="1" x14ac:dyDescent="0.2">
      <c r="A20" s="70">
        <v>141</v>
      </c>
      <c r="B20" s="71"/>
      <c r="C20" s="71"/>
      <c r="D20" s="71"/>
      <c r="E20" s="72"/>
      <c r="F20" s="73"/>
      <c r="G20" s="73"/>
      <c r="H20" s="73"/>
      <c r="I20" s="73">
        <f>'[1]141'!K16</f>
        <v>-8698.32</v>
      </c>
      <c r="J20" s="73"/>
    </row>
    <row r="21" spans="1:10" ht="11.4" x14ac:dyDescent="0.2">
      <c r="A21" s="70">
        <v>142</v>
      </c>
      <c r="B21" s="71" t="s">
        <v>69</v>
      </c>
      <c r="C21" s="71" t="s">
        <v>95</v>
      </c>
      <c r="D21" s="71" t="s">
        <v>96</v>
      </c>
      <c r="E21" s="72">
        <v>-96347.61</v>
      </c>
      <c r="F21" s="73">
        <f>'[1]142'!L58</f>
        <v>505601.47000000003</v>
      </c>
      <c r="G21" s="83">
        <f>'[1]142'!I59+'[1]142'!I60</f>
        <v>516225.39</v>
      </c>
      <c r="H21" s="73">
        <v>0</v>
      </c>
      <c r="I21" s="73">
        <f>'[1]142'!K60+'[1]142'!K21</f>
        <v>531359.54</v>
      </c>
      <c r="J21" s="73">
        <f>'[1]142'!L59</f>
        <v>2100.2000000000116</v>
      </c>
    </row>
    <row r="22" spans="1:10" ht="11.4" x14ac:dyDescent="0.2">
      <c r="A22" s="70">
        <v>143</v>
      </c>
      <c r="B22" s="71" t="s">
        <v>97</v>
      </c>
      <c r="C22" s="71" t="s">
        <v>77</v>
      </c>
      <c r="D22" s="71" t="s">
        <v>98</v>
      </c>
      <c r="E22" s="72">
        <v>-15000</v>
      </c>
      <c r="F22" s="73">
        <f>'[1]143'!M8</f>
        <v>256329.99</v>
      </c>
      <c r="G22" s="73">
        <f>'[1]143'!J9</f>
        <v>85801.08</v>
      </c>
      <c r="H22" s="73">
        <f>'[1]143'!K9</f>
        <v>-106709.38</v>
      </c>
      <c r="I22" s="73">
        <f>'[1]143'!L9</f>
        <v>44110.840000000011</v>
      </c>
      <c r="J22" s="73">
        <f>'[1]143'!M9</f>
        <v>170528.90999999997</v>
      </c>
    </row>
    <row r="23" spans="1:10" ht="11.4" hidden="1" x14ac:dyDescent="0.2">
      <c r="A23" s="70">
        <v>151</v>
      </c>
      <c r="B23" s="71"/>
      <c r="C23" s="71"/>
      <c r="D23" s="71"/>
      <c r="E23" s="72"/>
      <c r="F23" s="73"/>
      <c r="G23" s="73"/>
      <c r="H23" s="73"/>
      <c r="I23" s="73">
        <f>'[1]151'!L13</f>
        <v>-94757.300000000861</v>
      </c>
      <c r="J23" s="73"/>
    </row>
    <row r="24" spans="1:10" ht="11.4" x14ac:dyDescent="0.2">
      <c r="A24" s="70">
        <v>152</v>
      </c>
      <c r="B24" s="71" t="s">
        <v>86</v>
      </c>
      <c r="C24" s="71" t="s">
        <v>99</v>
      </c>
      <c r="D24" s="71" t="s">
        <v>100</v>
      </c>
      <c r="E24" s="72">
        <v>51844.11</v>
      </c>
      <c r="F24" s="73">
        <f>'[1]152'!M12</f>
        <v>314.82000000001608</v>
      </c>
      <c r="G24" s="73">
        <f>'[1]152'!J13</f>
        <v>554.73</v>
      </c>
      <c r="H24" s="73">
        <v>0</v>
      </c>
      <c r="I24" s="73">
        <f>'[1]152'!L14</f>
        <v>56653.989999999874</v>
      </c>
      <c r="J24" s="73">
        <f>'[1]152'!M13</f>
        <v>-239.90999999998394</v>
      </c>
    </row>
    <row r="25" spans="1:10" ht="11.4" x14ac:dyDescent="0.2">
      <c r="A25" s="70">
        <v>162</v>
      </c>
      <c r="B25" s="71" t="s">
        <v>101</v>
      </c>
      <c r="C25" s="71" t="s">
        <v>102</v>
      </c>
      <c r="D25" s="71" t="s">
        <v>103</v>
      </c>
      <c r="E25" s="72">
        <v>-65051.05</v>
      </c>
      <c r="F25" s="73">
        <f>'[1]162'!L12</f>
        <v>211800.52999999997</v>
      </c>
      <c r="G25" s="73">
        <f>'[1]162'!I13</f>
        <v>80016.25</v>
      </c>
      <c r="H25" s="73">
        <f>'[1]162'!J13</f>
        <v>-190784.54</v>
      </c>
      <c r="I25" s="73">
        <f>'[1]162'!K13</f>
        <v>27642.03</v>
      </c>
      <c r="J25" s="73">
        <f>'[1]162'!L13</f>
        <v>131784.27999999997</v>
      </c>
    </row>
    <row r="26" spans="1:10" ht="11.4" x14ac:dyDescent="0.2">
      <c r="A26" s="70"/>
      <c r="B26" s="71"/>
      <c r="C26" s="71"/>
      <c r="D26" s="76" t="s">
        <v>104</v>
      </c>
      <c r="E26" s="72"/>
      <c r="F26" s="73"/>
      <c r="G26" s="73"/>
      <c r="H26" s="73"/>
      <c r="I26" s="73"/>
      <c r="J26" s="73"/>
    </row>
    <row r="27" spans="1:10" ht="11.4" x14ac:dyDescent="0.2">
      <c r="A27" s="70">
        <v>211</v>
      </c>
      <c r="B27" s="74" t="s">
        <v>105</v>
      </c>
      <c r="C27" s="74" t="s">
        <v>106</v>
      </c>
      <c r="D27" s="74" t="s">
        <v>107</v>
      </c>
      <c r="E27" s="72">
        <v>4506.1899999999996</v>
      </c>
      <c r="F27" s="73">
        <f>'[1]211'!L11</f>
        <v>5906.5599999999986</v>
      </c>
      <c r="G27" s="73">
        <f>'[1]211'!I11</f>
        <v>0</v>
      </c>
      <c r="H27" s="73">
        <f>'[1]211'!J11</f>
        <v>0</v>
      </c>
      <c r="I27" s="73">
        <f>'[1]211'!K11</f>
        <v>4570.9399999999987</v>
      </c>
      <c r="J27" s="73">
        <f>'[1]211'!K12</f>
        <v>4570.9399999999987</v>
      </c>
    </row>
    <row r="28" spans="1:10" ht="11.4" x14ac:dyDescent="0.2">
      <c r="A28" s="70">
        <v>216</v>
      </c>
      <c r="B28" s="71" t="s">
        <v>105</v>
      </c>
      <c r="C28" s="71" t="s">
        <v>108</v>
      </c>
      <c r="D28" s="71" t="s">
        <v>109</v>
      </c>
      <c r="E28" s="77">
        <v>-9047.6299999999992</v>
      </c>
      <c r="F28" s="73">
        <f>'[1]216'!L13</f>
        <v>121092.12000000002</v>
      </c>
      <c r="G28" s="73">
        <f>'[1]216'!I14</f>
        <v>6529.26</v>
      </c>
      <c r="H28" s="73">
        <v>0</v>
      </c>
      <c r="I28" s="73">
        <f>'[1]216'!K14</f>
        <v>-5344.7999999999993</v>
      </c>
      <c r="J28" s="73">
        <f>'[1]216'!L14</f>
        <v>114562.86000000003</v>
      </c>
    </row>
    <row r="29" spans="1:10" ht="11.4" x14ac:dyDescent="0.2">
      <c r="A29" s="70">
        <v>220</v>
      </c>
      <c r="B29" s="71" t="s">
        <v>110</v>
      </c>
      <c r="C29" s="78">
        <v>93.516000000000005</v>
      </c>
      <c r="D29" s="71" t="s">
        <v>111</v>
      </c>
      <c r="E29" s="77">
        <v>6667.51</v>
      </c>
      <c r="F29" s="73">
        <f>'[1]220'!L9+'[1]220'!F10</f>
        <v>42319.890000000014</v>
      </c>
      <c r="G29" s="73">
        <f>'[1]220'!I10</f>
        <v>35507.410000000003</v>
      </c>
      <c r="H29" s="73">
        <v>0</v>
      </c>
      <c r="I29" s="73">
        <f>'[1]220'!K11</f>
        <v>35507.409999999989</v>
      </c>
      <c r="J29" s="73">
        <f>'[1]220'!L10</f>
        <v>6812.4800000000105</v>
      </c>
    </row>
    <row r="30" spans="1:10" ht="11.4" x14ac:dyDescent="0.2">
      <c r="A30" s="70">
        <v>306</v>
      </c>
      <c r="B30" s="71" t="s">
        <v>112</v>
      </c>
      <c r="C30" s="71" t="s">
        <v>113</v>
      </c>
      <c r="D30" s="71" t="s">
        <v>114</v>
      </c>
      <c r="E30" s="72">
        <v>-18316.689999999999</v>
      </c>
      <c r="F30" s="73">
        <f>'[1]306'!L21</f>
        <v>13161.589999999997</v>
      </c>
      <c r="G30" s="73">
        <v>0</v>
      </c>
      <c r="H30" s="73">
        <v>0</v>
      </c>
      <c r="I30" s="73">
        <f>'[1]306'!K23</f>
        <v>-18006.679999999935</v>
      </c>
      <c r="J30" s="73">
        <f>'[1]306'!L22</f>
        <v>13161.589999999997</v>
      </c>
    </row>
    <row r="31" spans="1:10" ht="11.4" x14ac:dyDescent="0.2">
      <c r="A31" s="70">
        <v>309</v>
      </c>
      <c r="B31" s="71" t="s">
        <v>128</v>
      </c>
      <c r="C31" s="71" t="s">
        <v>129</v>
      </c>
      <c r="D31" s="71" t="s">
        <v>130</v>
      </c>
      <c r="E31" s="72">
        <v>0</v>
      </c>
      <c r="F31" s="73">
        <v>0</v>
      </c>
      <c r="G31" s="73">
        <f>'[1]309'!I9</f>
        <v>0</v>
      </c>
      <c r="H31" s="73">
        <f>'[1]309'!J9</f>
        <v>-44691</v>
      </c>
      <c r="I31" s="73">
        <f>'[1]309'!K13</f>
        <v>361.59999999999854</v>
      </c>
      <c r="J31" s="73">
        <v>0</v>
      </c>
    </row>
    <row r="32" spans="1:10" ht="11.4" x14ac:dyDescent="0.2">
      <c r="A32" s="70">
        <v>310</v>
      </c>
      <c r="B32" s="71" t="s">
        <v>131</v>
      </c>
      <c r="C32" s="71" t="s">
        <v>129</v>
      </c>
      <c r="D32" s="71" t="s">
        <v>131</v>
      </c>
      <c r="E32" s="72">
        <v>0</v>
      </c>
      <c r="F32" s="73">
        <f>'[1]310'!L8</f>
        <v>10116.89</v>
      </c>
      <c r="G32" s="73">
        <f>'[1]310'!I9</f>
        <v>9583.64</v>
      </c>
      <c r="H32" s="73">
        <f>'[1]310'!J9</f>
        <v>-14661</v>
      </c>
      <c r="I32" s="73">
        <f>'[1]310'!K9</f>
        <v>-533.25000000000091</v>
      </c>
      <c r="J32" s="73">
        <f>'[1]310'!L9</f>
        <v>533.25</v>
      </c>
    </row>
    <row r="33" spans="1:10" ht="11.4" x14ac:dyDescent="0.2">
      <c r="A33" s="70">
        <v>311</v>
      </c>
      <c r="B33" s="74" t="s">
        <v>132</v>
      </c>
      <c r="C33" s="74" t="s">
        <v>133</v>
      </c>
      <c r="D33" s="79" t="s">
        <v>134</v>
      </c>
      <c r="E33" s="72"/>
      <c r="F33" s="73">
        <f>'[1]311'!L8</f>
        <v>-395.06999999999971</v>
      </c>
      <c r="G33" s="73">
        <f>'[1]311'!I9</f>
        <v>180.59</v>
      </c>
      <c r="H33" s="73">
        <f>'[1]311'!J9</f>
        <v>-10000</v>
      </c>
      <c r="I33" s="73">
        <f>'[1]311'!K9</f>
        <v>575.65999999999985</v>
      </c>
      <c r="J33" s="73">
        <f>'[1]311'!L9</f>
        <v>-575.65999999999974</v>
      </c>
    </row>
    <row r="34" spans="1:10" ht="11.4" x14ac:dyDescent="0.2">
      <c r="A34" s="70">
        <v>908</v>
      </c>
      <c r="B34" s="74" t="s">
        <v>115</v>
      </c>
      <c r="C34" s="74" t="s">
        <v>135</v>
      </c>
      <c r="D34" s="79" t="s">
        <v>139</v>
      </c>
      <c r="E34" s="72" t="e">
        <f>'[1]911'!E8</f>
        <v>#REF!</v>
      </c>
      <c r="F34" s="73">
        <f>'[1]908'!F9</f>
        <v>25997</v>
      </c>
      <c r="G34" s="73">
        <f>'[1]908'!I9</f>
        <v>0</v>
      </c>
      <c r="H34" s="73">
        <f>'[1]908'!J9</f>
        <v>0</v>
      </c>
      <c r="I34" s="73">
        <f>'[1]908'!K9</f>
        <v>0</v>
      </c>
      <c r="J34" s="73">
        <f>'[1]908'!L9</f>
        <v>25997</v>
      </c>
    </row>
    <row r="35" spans="1:10" ht="11.4" x14ac:dyDescent="0.2">
      <c r="A35" s="70">
        <v>911</v>
      </c>
      <c r="B35" s="74" t="s">
        <v>115</v>
      </c>
      <c r="C35" s="74" t="s">
        <v>135</v>
      </c>
      <c r="D35" s="79" t="s">
        <v>136</v>
      </c>
      <c r="E35" s="72" t="e">
        <f>'[1]911'!E9</f>
        <v>#REF!</v>
      </c>
      <c r="F35" s="73">
        <f>'[1]911'!F9</f>
        <v>26600</v>
      </c>
      <c r="G35" s="73">
        <f>'[1]911'!I10</f>
        <v>973.58999999999992</v>
      </c>
      <c r="H35" s="73">
        <v>0</v>
      </c>
      <c r="I35" s="73">
        <f>'[1]911'!K10</f>
        <v>-18973.689999999999</v>
      </c>
      <c r="J35" s="73">
        <f>'[1]911'!L10</f>
        <v>18973.689999999999</v>
      </c>
    </row>
    <row r="36" spans="1:10" ht="11.4" x14ac:dyDescent="0.2">
      <c r="A36" s="70">
        <v>923</v>
      </c>
      <c r="B36" s="71" t="s">
        <v>115</v>
      </c>
      <c r="C36" s="71" t="s">
        <v>116</v>
      </c>
      <c r="D36" s="71" t="s">
        <v>117</v>
      </c>
      <c r="E36" s="80">
        <v>10813.45</v>
      </c>
      <c r="F36" s="66">
        <f>'[1]923'!L13</f>
        <v>10146.899999999994</v>
      </c>
      <c r="G36" s="66">
        <f>'[1]923'!I14</f>
        <v>11863.42</v>
      </c>
      <c r="H36" s="66">
        <f>'[1]923'!J14</f>
        <v>-32305.370000000003</v>
      </c>
      <c r="I36" s="66">
        <f>'[1]923'!K14</f>
        <v>4177.4999999999964</v>
      </c>
      <c r="J36" s="66">
        <f>'[1]923'!L14</f>
        <v>-1716.5200000000059</v>
      </c>
    </row>
    <row r="37" spans="1:10" ht="11.4" x14ac:dyDescent="0.2">
      <c r="A37" s="70">
        <v>930</v>
      </c>
      <c r="B37" s="71" t="s">
        <v>115</v>
      </c>
      <c r="C37" s="71"/>
      <c r="D37" s="71" t="s">
        <v>140</v>
      </c>
      <c r="E37" s="80"/>
      <c r="F37" s="66"/>
      <c r="G37" s="66">
        <f>'[1]930'!I14</f>
        <v>115.03999999999999</v>
      </c>
      <c r="H37" s="66">
        <v>0</v>
      </c>
      <c r="I37" s="66">
        <f>'[1]930'!K14</f>
        <v>115.03999999999999</v>
      </c>
      <c r="J37" s="66">
        <f>'[1]930'!L14</f>
        <v>29023.469999999972</v>
      </c>
    </row>
    <row r="38" spans="1:10" ht="11.4" x14ac:dyDescent="0.2">
      <c r="A38" s="70">
        <v>932</v>
      </c>
      <c r="B38" s="71" t="s">
        <v>115</v>
      </c>
      <c r="C38" s="71" t="s">
        <v>141</v>
      </c>
      <c r="D38" s="71" t="s">
        <v>142</v>
      </c>
      <c r="E38" s="80">
        <v>0</v>
      </c>
      <c r="F38" s="66">
        <f>'[1]932'!F18</f>
        <v>60742.75</v>
      </c>
      <c r="G38" s="66">
        <f>'[1]932'!I18</f>
        <v>28559.09</v>
      </c>
      <c r="H38" s="66">
        <f>'[1]932'!J18</f>
        <v>-60742.75</v>
      </c>
      <c r="I38" s="66">
        <f>'[1]932'!K18</f>
        <v>-32183.66</v>
      </c>
      <c r="J38" s="66">
        <f>'[1]932'!L18</f>
        <v>32183.66</v>
      </c>
    </row>
    <row r="39" spans="1:10" ht="11.4" x14ac:dyDescent="0.2">
      <c r="A39" s="70">
        <v>935</v>
      </c>
      <c r="B39" s="71" t="s">
        <v>115</v>
      </c>
      <c r="C39" s="71" t="s">
        <v>143</v>
      </c>
      <c r="D39" s="71" t="s">
        <v>144</v>
      </c>
      <c r="E39" s="80"/>
      <c r="F39" s="66"/>
      <c r="G39" s="66"/>
      <c r="H39" s="66"/>
      <c r="I39" s="66">
        <f>'[1]935'!K12</f>
        <v>668.5399999999936</v>
      </c>
      <c r="J39" s="66"/>
    </row>
    <row r="40" spans="1:10" ht="11.4" x14ac:dyDescent="0.2">
      <c r="A40" s="70">
        <v>936</v>
      </c>
      <c r="B40" s="71" t="s">
        <v>115</v>
      </c>
      <c r="C40" s="71" t="s">
        <v>135</v>
      </c>
      <c r="D40" s="71" t="s">
        <v>118</v>
      </c>
      <c r="E40" s="80">
        <v>-37913.300000000003</v>
      </c>
      <c r="F40" s="66">
        <f>'[1]936'!L9</f>
        <v>274941.11</v>
      </c>
      <c r="G40" s="66">
        <f>'[1]936'!I11</f>
        <v>116316.46</v>
      </c>
      <c r="H40" s="66">
        <v>0</v>
      </c>
      <c r="I40" s="66">
        <f>'[1]936'!K14</f>
        <v>49629.300000000047</v>
      </c>
      <c r="J40" s="66">
        <f>'[1]936'!L11</f>
        <v>44820.699999999968</v>
      </c>
    </row>
    <row r="41" spans="1:10" ht="11.4" x14ac:dyDescent="0.2">
      <c r="A41" s="70">
        <v>937</v>
      </c>
      <c r="B41" s="71" t="s">
        <v>115</v>
      </c>
      <c r="C41" s="71" t="s">
        <v>135</v>
      </c>
      <c r="D41" s="71" t="s">
        <v>119</v>
      </c>
      <c r="E41" s="80">
        <v>-617027.77</v>
      </c>
      <c r="F41" s="66">
        <f>'[1]937'!L10</f>
        <v>1164106.3600000001</v>
      </c>
      <c r="G41" s="66">
        <f>'[1]937'!I11</f>
        <v>264557.16000000003</v>
      </c>
      <c r="H41" s="66">
        <v>0</v>
      </c>
      <c r="I41" s="66">
        <f>'[1]937'!K14</f>
        <v>-899548.19999999984</v>
      </c>
      <c r="J41" s="66">
        <f>'[1]937'!L11</f>
        <v>899549.20000000007</v>
      </c>
    </row>
    <row r="42" spans="1:10" ht="11.4" x14ac:dyDescent="0.2">
      <c r="A42" s="70">
        <v>938</v>
      </c>
      <c r="B42" s="71" t="s">
        <v>115</v>
      </c>
      <c r="C42" s="71" t="s">
        <v>135</v>
      </c>
      <c r="D42" s="71" t="s">
        <v>145</v>
      </c>
      <c r="E42" s="80">
        <v>0</v>
      </c>
      <c r="F42" s="66">
        <f>'[1]938'!F8</f>
        <v>20000</v>
      </c>
      <c r="G42" s="66">
        <f>'[1]938'!I9</f>
        <v>728.97</v>
      </c>
      <c r="H42" s="66">
        <v>0</v>
      </c>
      <c r="I42" s="66">
        <f>'[1]938'!K9</f>
        <v>728.97</v>
      </c>
      <c r="J42" s="66">
        <f>'[1]938'!L9</f>
        <v>19271.03</v>
      </c>
    </row>
    <row r="43" spans="1:10" ht="12" thickBot="1" x14ac:dyDescent="0.25">
      <c r="A43" s="70">
        <v>939</v>
      </c>
      <c r="B43" s="71" t="s">
        <v>115</v>
      </c>
      <c r="C43" s="71" t="s">
        <v>137</v>
      </c>
      <c r="D43" s="71" t="s">
        <v>138</v>
      </c>
      <c r="E43" s="80"/>
      <c r="F43" s="66">
        <f>'[1]939'!L8</f>
        <v>47459.02</v>
      </c>
      <c r="G43" s="66">
        <f>'[1]939'!I9</f>
        <v>28717.91</v>
      </c>
      <c r="H43" s="66">
        <f>'[1]939'!J9</f>
        <v>-49827</v>
      </c>
      <c r="I43" s="66">
        <f>'[1]939'!K9</f>
        <v>-18741.11</v>
      </c>
      <c r="J43" s="66">
        <f>'[1]939'!L9</f>
        <v>18741.109999999997</v>
      </c>
    </row>
    <row r="44" spans="1:10" ht="12" hidden="1" thickBot="1" x14ac:dyDescent="0.25">
      <c r="A44" s="70">
        <v>991</v>
      </c>
      <c r="B44" s="71" t="s">
        <v>146</v>
      </c>
      <c r="C44" s="71"/>
      <c r="D44" s="71"/>
      <c r="E44" s="80"/>
      <c r="F44" s="66"/>
      <c r="G44" s="66"/>
      <c r="H44" s="66"/>
      <c r="I44" s="66">
        <v>-472500</v>
      </c>
      <c r="J44" s="66"/>
    </row>
    <row r="45" spans="1:10" ht="12" thickBot="1" x14ac:dyDescent="0.25">
      <c r="A45" s="70"/>
      <c r="B45" s="71"/>
      <c r="C45" s="71"/>
      <c r="D45" s="71" t="s">
        <v>120</v>
      </c>
      <c r="E45" s="81" t="e">
        <f t="shared" ref="E45:J45" si="0">SUM(E6:E44)</f>
        <v>#REF!</v>
      </c>
      <c r="F45" s="82">
        <f>SUM(F6:F44)</f>
        <v>11677486.619999997</v>
      </c>
      <c r="G45" s="82">
        <f t="shared" si="0"/>
        <v>3518156.3100000005</v>
      </c>
      <c r="H45" s="82">
        <f t="shared" si="0"/>
        <v>-3480520.43</v>
      </c>
      <c r="I45" s="82">
        <f t="shared" si="0"/>
        <v>-2203631.9000000004</v>
      </c>
      <c r="J45" s="82">
        <f t="shared" si="0"/>
        <v>8079400.6500000032</v>
      </c>
    </row>
    <row r="46" spans="1:10" ht="10.8" thickTop="1" x14ac:dyDescent="0.2"/>
  </sheetData>
  <mergeCells count="1">
    <mergeCell ref="A1:C3"/>
  </mergeCells>
  <printOptions horizontalCentered="1" verticalCentered="1"/>
  <pageMargins left="0.25" right="0.25" top="0.25" bottom="0.2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 02-28-2017</vt:lpstr>
      <vt:lpstr>Revenue vs. Expenses 02-28-2017</vt:lpstr>
      <vt:lpstr>Under-Over Recovery 02-28-2017</vt:lpstr>
      <vt:lpstr>Indirect Rates last 7 years</vt:lpstr>
      <vt:lpstr>SEFA 02-28-2017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Mostofi</dc:creator>
  <cp:lastModifiedBy>temp</cp:lastModifiedBy>
  <cp:lastPrinted>2017-04-13T15:52:52Z</cp:lastPrinted>
  <dcterms:created xsi:type="dcterms:W3CDTF">2016-08-01T19:07:15Z</dcterms:created>
  <dcterms:modified xsi:type="dcterms:W3CDTF">2017-04-19T22:29:29Z</dcterms:modified>
</cp:coreProperties>
</file>